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6\Statistiken\"/>
    </mc:Choice>
  </mc:AlternateContent>
  <xr:revisionPtr revIDLastSave="0" documentId="13_ncr:1_{5E56EDBE-4681-4773-9786-1B48077D536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E60" i="1"/>
  <c r="P60" i="1"/>
  <c r="C60" i="1"/>
  <c r="S60" i="1"/>
  <c r="Q60" i="1"/>
  <c r="M60" i="1"/>
  <c r="L60" i="1"/>
  <c r="K60" i="1"/>
  <c r="J60" i="1"/>
  <c r="I60" i="1"/>
  <c r="H60" i="1"/>
  <c r="G60" i="1"/>
  <c r="F60" i="1"/>
  <c r="AF17" i="1"/>
  <c r="D71" i="1"/>
  <c r="P71" i="1"/>
  <c r="C71" i="1"/>
  <c r="S71" i="1"/>
  <c r="Q71" i="1"/>
  <c r="M71" i="1"/>
  <c r="L71" i="1"/>
  <c r="K71" i="1"/>
  <c r="J71" i="1"/>
  <c r="I71" i="1"/>
  <c r="H71" i="1"/>
  <c r="G71" i="1"/>
  <c r="F71" i="1"/>
  <c r="E71" i="1"/>
  <c r="D65" i="1"/>
  <c r="P65" i="1"/>
  <c r="C65" i="1"/>
  <c r="S65" i="1"/>
  <c r="Q65" i="1"/>
  <c r="M65" i="1"/>
  <c r="L65" i="1"/>
  <c r="K65" i="1"/>
  <c r="J65" i="1"/>
  <c r="I65" i="1"/>
  <c r="H65" i="1"/>
  <c r="G65" i="1"/>
  <c r="F65" i="1"/>
  <c r="E65" i="1"/>
  <c r="D62" i="1"/>
  <c r="P62" i="1"/>
  <c r="C62" i="1"/>
  <c r="S62" i="1"/>
  <c r="Q62" i="1"/>
  <c r="M62" i="1"/>
  <c r="L62" i="1"/>
  <c r="K62" i="1"/>
  <c r="J62" i="1"/>
  <c r="I62" i="1"/>
  <c r="H62" i="1"/>
  <c r="G62" i="1"/>
  <c r="F62" i="1"/>
  <c r="E62" i="1"/>
  <c r="D55" i="1"/>
  <c r="P55" i="1"/>
  <c r="C55" i="1"/>
  <c r="S55" i="1"/>
  <c r="Q55" i="1"/>
  <c r="M55" i="1"/>
  <c r="L55" i="1"/>
  <c r="K55" i="1"/>
  <c r="J55" i="1"/>
  <c r="I55" i="1"/>
  <c r="H55" i="1"/>
  <c r="G55" i="1"/>
  <c r="F55" i="1"/>
  <c r="E55" i="1"/>
  <c r="AF22" i="1"/>
  <c r="AF36" i="1"/>
  <c r="AF28" i="1"/>
  <c r="AF19" i="1"/>
  <c r="AF12" i="1"/>
  <c r="AF14" i="1"/>
  <c r="S59" i="1"/>
  <c r="Q59" i="1"/>
  <c r="M59" i="1"/>
  <c r="L59" i="1"/>
  <c r="K59" i="1"/>
  <c r="J59" i="1"/>
  <c r="I59" i="1"/>
  <c r="H59" i="1"/>
  <c r="G59" i="1"/>
  <c r="F59" i="1"/>
  <c r="E59" i="1"/>
  <c r="D59" i="1"/>
  <c r="P59" i="1"/>
  <c r="C59" i="1"/>
  <c r="AF16" i="1"/>
  <c r="D61" i="1"/>
  <c r="E61" i="1"/>
  <c r="F61" i="1"/>
  <c r="G61" i="1"/>
  <c r="H61" i="1"/>
  <c r="I61" i="1"/>
  <c r="J61" i="1"/>
  <c r="K61" i="1"/>
  <c r="L61" i="1"/>
  <c r="M61" i="1"/>
  <c r="P61" i="1"/>
  <c r="C61" i="1"/>
  <c r="S61" i="1"/>
  <c r="Q61" i="1"/>
  <c r="AF18" i="1"/>
  <c r="S53" i="1"/>
  <c r="Q53" i="1"/>
  <c r="M53" i="1"/>
  <c r="L53" i="1"/>
  <c r="K53" i="1"/>
  <c r="J53" i="1"/>
  <c r="I53" i="1"/>
  <c r="H53" i="1"/>
  <c r="G53" i="1"/>
  <c r="F53" i="1"/>
  <c r="E53" i="1"/>
  <c r="D53" i="1"/>
  <c r="AF10" i="1"/>
  <c r="AF30" i="1"/>
  <c r="S73" i="1"/>
  <c r="Q73" i="1"/>
  <c r="M73" i="1"/>
  <c r="L73" i="1"/>
  <c r="K73" i="1"/>
  <c r="J73" i="1"/>
  <c r="I73" i="1"/>
  <c r="H73" i="1"/>
  <c r="G73" i="1"/>
  <c r="F73" i="1"/>
  <c r="E73" i="1"/>
  <c r="D73" i="1"/>
  <c r="P73" i="1"/>
  <c r="C73" i="1"/>
  <c r="I47" i="1"/>
  <c r="J47" i="1"/>
  <c r="K47" i="1"/>
  <c r="L47" i="1"/>
  <c r="M47" i="1"/>
  <c r="Q47" i="1"/>
  <c r="S47" i="1"/>
  <c r="I48" i="1"/>
  <c r="J48" i="1"/>
  <c r="K48" i="1"/>
  <c r="L48" i="1"/>
  <c r="M48" i="1"/>
  <c r="Q48" i="1"/>
  <c r="S48" i="1"/>
  <c r="I49" i="1"/>
  <c r="J49" i="1"/>
  <c r="K49" i="1"/>
  <c r="L49" i="1"/>
  <c r="M49" i="1"/>
  <c r="Q49" i="1"/>
  <c r="S49" i="1"/>
  <c r="I50" i="1"/>
  <c r="J50" i="1"/>
  <c r="K50" i="1"/>
  <c r="L50" i="1"/>
  <c r="M50" i="1"/>
  <c r="Q50" i="1"/>
  <c r="S50" i="1"/>
  <c r="I51" i="1"/>
  <c r="J51" i="1"/>
  <c r="K51" i="1"/>
  <c r="L51" i="1"/>
  <c r="M51" i="1"/>
  <c r="Q51" i="1"/>
  <c r="S51" i="1"/>
  <c r="I52" i="1"/>
  <c r="J52" i="1"/>
  <c r="K52" i="1"/>
  <c r="L52" i="1"/>
  <c r="M52" i="1"/>
  <c r="Q52" i="1"/>
  <c r="S52" i="1"/>
  <c r="I54" i="1"/>
  <c r="J54" i="1"/>
  <c r="K54" i="1"/>
  <c r="L54" i="1"/>
  <c r="M54" i="1"/>
  <c r="Q54" i="1"/>
  <c r="S54" i="1"/>
  <c r="I56" i="1"/>
  <c r="J56" i="1"/>
  <c r="K56" i="1"/>
  <c r="L56" i="1"/>
  <c r="M56" i="1"/>
  <c r="Q56" i="1"/>
  <c r="S56" i="1"/>
  <c r="I57" i="1"/>
  <c r="J57" i="1"/>
  <c r="K57" i="1"/>
  <c r="L57" i="1"/>
  <c r="M57" i="1"/>
  <c r="Q57" i="1"/>
  <c r="S57" i="1"/>
  <c r="I58" i="1"/>
  <c r="J58" i="1"/>
  <c r="K58" i="1"/>
  <c r="L58" i="1"/>
  <c r="M58" i="1"/>
  <c r="Q58" i="1"/>
  <c r="S58" i="1"/>
  <c r="I63" i="1"/>
  <c r="J63" i="1"/>
  <c r="K63" i="1"/>
  <c r="L63" i="1"/>
  <c r="M63" i="1"/>
  <c r="Q63" i="1"/>
  <c r="S63" i="1"/>
  <c r="I64" i="1"/>
  <c r="J64" i="1"/>
  <c r="K64" i="1"/>
  <c r="L64" i="1"/>
  <c r="M64" i="1"/>
  <c r="Q64" i="1"/>
  <c r="S64" i="1"/>
  <c r="I66" i="1"/>
  <c r="J66" i="1"/>
  <c r="K66" i="1"/>
  <c r="L66" i="1"/>
  <c r="M66" i="1"/>
  <c r="Q66" i="1"/>
  <c r="S66" i="1"/>
  <c r="I67" i="1"/>
  <c r="J67" i="1"/>
  <c r="K67" i="1"/>
  <c r="L67" i="1"/>
  <c r="M67" i="1"/>
  <c r="Q67" i="1"/>
  <c r="S67" i="1"/>
  <c r="I68" i="1"/>
  <c r="J68" i="1"/>
  <c r="K68" i="1"/>
  <c r="L68" i="1"/>
  <c r="M68" i="1"/>
  <c r="Q68" i="1"/>
  <c r="S68" i="1"/>
  <c r="I69" i="1"/>
  <c r="J69" i="1"/>
  <c r="K69" i="1"/>
  <c r="L69" i="1"/>
  <c r="M69" i="1"/>
  <c r="Q69" i="1"/>
  <c r="S69" i="1"/>
  <c r="I70" i="1"/>
  <c r="J70" i="1"/>
  <c r="K70" i="1"/>
  <c r="L70" i="1"/>
  <c r="M70" i="1"/>
  <c r="Q70" i="1"/>
  <c r="S70" i="1"/>
  <c r="I72" i="1"/>
  <c r="J72" i="1"/>
  <c r="K72" i="1"/>
  <c r="L72" i="1"/>
  <c r="M72" i="1"/>
  <c r="Q72" i="1"/>
  <c r="S72" i="1"/>
  <c r="I74" i="1"/>
  <c r="J74" i="1"/>
  <c r="K74" i="1"/>
  <c r="L74" i="1"/>
  <c r="M74" i="1"/>
  <c r="Q74" i="1"/>
  <c r="S74" i="1"/>
  <c r="I75" i="1"/>
  <c r="J75" i="1"/>
  <c r="K75" i="1"/>
  <c r="L75" i="1"/>
  <c r="M75" i="1"/>
  <c r="Q75" i="1"/>
  <c r="S75" i="1"/>
  <c r="I76" i="1"/>
  <c r="J76" i="1"/>
  <c r="K76" i="1"/>
  <c r="L76" i="1"/>
  <c r="M76" i="1"/>
  <c r="Q76" i="1"/>
  <c r="S76" i="1"/>
  <c r="I77" i="1"/>
  <c r="J77" i="1"/>
  <c r="K77" i="1"/>
  <c r="L77" i="1"/>
  <c r="M77" i="1"/>
  <c r="Q77" i="1"/>
  <c r="S77" i="1"/>
  <c r="I78" i="1"/>
  <c r="J78" i="1"/>
  <c r="K78" i="1"/>
  <c r="L78" i="1"/>
  <c r="M78" i="1"/>
  <c r="Q78" i="1"/>
  <c r="S78" i="1"/>
  <c r="I79" i="1"/>
  <c r="J79" i="1"/>
  <c r="K79" i="1"/>
  <c r="L79" i="1"/>
  <c r="M79" i="1"/>
  <c r="Q79" i="1"/>
  <c r="S79" i="1"/>
  <c r="I80" i="1"/>
  <c r="J80" i="1"/>
  <c r="K80" i="1"/>
  <c r="L80" i="1"/>
  <c r="M80" i="1"/>
  <c r="Q80" i="1"/>
  <c r="S80" i="1"/>
  <c r="I81" i="1"/>
  <c r="J81" i="1"/>
  <c r="K81" i="1"/>
  <c r="L81" i="1"/>
  <c r="M81" i="1"/>
  <c r="Q81" i="1"/>
  <c r="S81" i="1"/>
  <c r="H72" i="1"/>
  <c r="G72" i="1"/>
  <c r="F72" i="1"/>
  <c r="E72" i="1"/>
  <c r="D72" i="1"/>
  <c r="AF33" i="1"/>
  <c r="AF32" i="1"/>
  <c r="AF26" i="1"/>
  <c r="AF25" i="1"/>
  <c r="AF24" i="1"/>
  <c r="AF23" i="1"/>
  <c r="AF20" i="1"/>
  <c r="AF15" i="1"/>
  <c r="AF11" i="1"/>
  <c r="AF9" i="1"/>
  <c r="AF7" i="1"/>
  <c r="AF6" i="1"/>
  <c r="AF38" i="1"/>
  <c r="AF37" i="1"/>
  <c r="AF35" i="1"/>
  <c r="AF34" i="1"/>
  <c r="AF31" i="1"/>
  <c r="AF29" i="1"/>
  <c r="AF27" i="1"/>
  <c r="AF21" i="1"/>
  <c r="AF13" i="1"/>
  <c r="AF8" i="1"/>
  <c r="AF5" i="1"/>
  <c r="AF4" i="1"/>
  <c r="H70" i="1"/>
  <c r="G70" i="1"/>
  <c r="F70" i="1"/>
  <c r="E70" i="1"/>
  <c r="D70" i="1"/>
  <c r="H77" i="1"/>
  <c r="G77" i="1"/>
  <c r="F77" i="1"/>
  <c r="E77" i="1"/>
  <c r="D77" i="1"/>
  <c r="P77" i="1"/>
  <c r="C77" i="1"/>
  <c r="H81" i="1"/>
  <c r="G81" i="1"/>
  <c r="F81" i="1"/>
  <c r="E81" i="1"/>
  <c r="D81" i="1"/>
  <c r="H80" i="1"/>
  <c r="G80" i="1"/>
  <c r="F80" i="1"/>
  <c r="E80" i="1"/>
  <c r="D80" i="1"/>
  <c r="P80" i="1"/>
  <c r="C80" i="1"/>
  <c r="H79" i="1"/>
  <c r="G79" i="1"/>
  <c r="F79" i="1"/>
  <c r="E79" i="1"/>
  <c r="D79" i="1"/>
  <c r="H78" i="1"/>
  <c r="G78" i="1"/>
  <c r="F78" i="1"/>
  <c r="E78" i="1"/>
  <c r="D78" i="1"/>
  <c r="H76" i="1"/>
  <c r="G76" i="1"/>
  <c r="F76" i="1"/>
  <c r="E76" i="1"/>
  <c r="D76" i="1"/>
  <c r="P76" i="1"/>
  <c r="C76" i="1"/>
  <c r="H75" i="1"/>
  <c r="G75" i="1"/>
  <c r="F75" i="1"/>
  <c r="E75" i="1"/>
  <c r="D75" i="1"/>
  <c r="H74" i="1"/>
  <c r="G74" i="1"/>
  <c r="F74" i="1"/>
  <c r="E74" i="1"/>
  <c r="D74" i="1"/>
  <c r="H69" i="1"/>
  <c r="G69" i="1"/>
  <c r="D69" i="1"/>
  <c r="E69" i="1"/>
  <c r="F69" i="1"/>
  <c r="H68" i="1"/>
  <c r="G68" i="1"/>
  <c r="D68" i="1"/>
  <c r="E68" i="1"/>
  <c r="F68" i="1"/>
  <c r="P68" i="1"/>
  <c r="D47" i="1"/>
  <c r="E47" i="1"/>
  <c r="F47" i="1"/>
  <c r="G47" i="1"/>
  <c r="H47" i="1"/>
  <c r="P47" i="1"/>
  <c r="C68" i="1"/>
  <c r="H67" i="1"/>
  <c r="G67" i="1"/>
  <c r="F67" i="1"/>
  <c r="E67" i="1"/>
  <c r="D67" i="1"/>
  <c r="P67" i="1"/>
  <c r="C67" i="1"/>
  <c r="H66" i="1"/>
  <c r="G66" i="1"/>
  <c r="F66" i="1"/>
  <c r="E66" i="1"/>
  <c r="D66" i="1"/>
  <c r="P66" i="1"/>
  <c r="C66" i="1"/>
  <c r="H64" i="1"/>
  <c r="G64" i="1"/>
  <c r="F64" i="1"/>
  <c r="E64" i="1"/>
  <c r="D64" i="1"/>
  <c r="P64" i="1"/>
  <c r="C64" i="1"/>
  <c r="H63" i="1"/>
  <c r="G63" i="1"/>
  <c r="F63" i="1"/>
  <c r="E63" i="1"/>
  <c r="D63" i="1"/>
  <c r="H58" i="1"/>
  <c r="G58" i="1"/>
  <c r="F58" i="1"/>
  <c r="E58" i="1"/>
  <c r="D58" i="1"/>
  <c r="H57" i="1"/>
  <c r="G57" i="1"/>
  <c r="F57" i="1"/>
  <c r="E57" i="1"/>
  <c r="D57" i="1"/>
  <c r="H56" i="1"/>
  <c r="G56" i="1"/>
  <c r="F56" i="1"/>
  <c r="E56" i="1"/>
  <c r="D56" i="1"/>
  <c r="P56" i="1"/>
  <c r="C56" i="1"/>
  <c r="H54" i="1"/>
  <c r="G54" i="1"/>
  <c r="F54" i="1"/>
  <c r="E54" i="1"/>
  <c r="D54" i="1"/>
  <c r="H52" i="1"/>
  <c r="G52" i="1"/>
  <c r="F52" i="1"/>
  <c r="E52" i="1"/>
  <c r="D52" i="1"/>
  <c r="H51" i="1"/>
  <c r="G51" i="1"/>
  <c r="F51" i="1"/>
  <c r="E51" i="1"/>
  <c r="D51" i="1"/>
  <c r="H50" i="1"/>
  <c r="G50" i="1"/>
  <c r="F50" i="1"/>
  <c r="E50" i="1"/>
  <c r="D50" i="1"/>
  <c r="H49" i="1"/>
  <c r="G49" i="1"/>
  <c r="F49" i="1"/>
  <c r="E49" i="1"/>
  <c r="D49" i="1"/>
  <c r="H48" i="1"/>
  <c r="G48" i="1"/>
  <c r="F48" i="1"/>
  <c r="E48" i="1"/>
  <c r="D48" i="1"/>
  <c r="P81" i="1"/>
  <c r="C81" i="1"/>
  <c r="P72" i="1"/>
  <c r="C72" i="1"/>
  <c r="P53" i="1"/>
  <c r="C53" i="1"/>
  <c r="P74" i="1"/>
  <c r="C74" i="1"/>
  <c r="P54" i="1"/>
  <c r="C54" i="1"/>
  <c r="P58" i="1"/>
  <c r="C58" i="1"/>
  <c r="P51" i="1"/>
  <c r="P49" i="1"/>
  <c r="C49" i="1"/>
  <c r="P48" i="1"/>
  <c r="P63" i="1"/>
  <c r="P52" i="1"/>
  <c r="P69" i="1"/>
  <c r="C48" i="1"/>
  <c r="P79" i="1"/>
  <c r="C79" i="1"/>
  <c r="P75" i="1"/>
  <c r="P50" i="1"/>
  <c r="C50" i="1"/>
  <c r="P57" i="1"/>
  <c r="C57" i="1"/>
  <c r="P78" i="1"/>
  <c r="C78" i="1"/>
  <c r="P70" i="1"/>
  <c r="C70" i="1"/>
  <c r="C47" i="1"/>
  <c r="C52" i="1"/>
  <c r="C75" i="1"/>
  <c r="C51" i="1"/>
  <c r="C69" i="1"/>
  <c r="C63" i="1"/>
</calcChain>
</file>

<file path=xl/sharedStrings.xml><?xml version="1.0" encoding="utf-8"?>
<sst xmlns="http://schemas.openxmlformats.org/spreadsheetml/2006/main" count="154" uniqueCount="76">
  <si>
    <t>Nachname</t>
  </si>
  <si>
    <t>Vorname</t>
  </si>
  <si>
    <t>Stvg. neu</t>
  </si>
  <si>
    <t>AMORT</t>
  </si>
  <si>
    <t>Dietmar</t>
  </si>
  <si>
    <t>ANDERSSON</t>
  </si>
  <si>
    <t>Torbjörn</t>
  </si>
  <si>
    <t>Karl</t>
  </si>
  <si>
    <t>DEISENHAMMER</t>
  </si>
  <si>
    <t>Friedolin</t>
  </si>
  <si>
    <t>DÖLLER</t>
  </si>
  <si>
    <t>Leopold</t>
  </si>
  <si>
    <t>FLAMMER</t>
  </si>
  <si>
    <t>Alfred</t>
  </si>
  <si>
    <t>FREILINGER</t>
  </si>
  <si>
    <t>HABECK</t>
  </si>
  <si>
    <t>Wolfgang</t>
  </si>
  <si>
    <t>HEEL</t>
  </si>
  <si>
    <t>Ernst</t>
  </si>
  <si>
    <t>Peter</t>
  </si>
  <si>
    <t>Johann</t>
  </si>
  <si>
    <t>KOCH</t>
  </si>
  <si>
    <t>MARKER</t>
  </si>
  <si>
    <t>Walter</t>
  </si>
  <si>
    <t>Hans</t>
  </si>
  <si>
    <t>OFENBÖCK</t>
  </si>
  <si>
    <t>Klaus</t>
  </si>
  <si>
    <t>PÖLZL</t>
  </si>
  <si>
    <t>TRENNER</t>
  </si>
  <si>
    <t>UMLAUFF</t>
  </si>
  <si>
    <t>WODOUSCHEK</t>
  </si>
  <si>
    <t>Stvg. alt</t>
  </si>
  <si>
    <t>Top 10</t>
  </si>
  <si>
    <t>Rang</t>
  </si>
  <si>
    <t>Seniorenliste Netto (Auswertung)</t>
  </si>
  <si>
    <t>Avg. ges.</t>
  </si>
  <si>
    <t>MÜLLER</t>
  </si>
  <si>
    <t>Anz. Runden</t>
  </si>
  <si>
    <t>TV neu</t>
  </si>
  <si>
    <t>WOBORNIK</t>
  </si>
  <si>
    <t>WÖHRER</t>
  </si>
  <si>
    <t>Wilfried</t>
  </si>
  <si>
    <t>BOEHRINGER</t>
  </si>
  <si>
    <t>Albert</t>
  </si>
  <si>
    <t xml:space="preserve">Peter </t>
  </si>
  <si>
    <t>KOVATS</t>
  </si>
  <si>
    <t>Erwin</t>
  </si>
  <si>
    <t>STOFFELLA</t>
  </si>
  <si>
    <t>Rudolf</t>
  </si>
  <si>
    <t>HEINZ</t>
  </si>
  <si>
    <t>Hans-Otto</t>
  </si>
  <si>
    <t>WOLF</t>
  </si>
  <si>
    <t>Werner</t>
  </si>
  <si>
    <t>SCHATTSCHNEIDER</t>
  </si>
  <si>
    <t>Joachim</t>
  </si>
  <si>
    <t>VENHODA</t>
  </si>
  <si>
    <t>RÖSCHL</t>
  </si>
  <si>
    <t>Helmut</t>
  </si>
  <si>
    <t>Jochim</t>
  </si>
  <si>
    <t>STADLER</t>
  </si>
  <si>
    <t>Thomas</t>
  </si>
  <si>
    <t>FOLTYN</t>
  </si>
  <si>
    <t>Jozef</t>
  </si>
  <si>
    <t>KAISER</t>
  </si>
  <si>
    <t>Heinz</t>
  </si>
  <si>
    <t>HINTERECKER</t>
  </si>
  <si>
    <t>GLASER</t>
  </si>
  <si>
    <t>Josef</t>
  </si>
  <si>
    <t>KNÖBL</t>
  </si>
  <si>
    <t>Andreas</t>
  </si>
  <si>
    <t>LIMBERK</t>
  </si>
  <si>
    <t>RUBAS</t>
  </si>
  <si>
    <t>Erich</t>
  </si>
  <si>
    <t>Seniorenliste Netto 2026</t>
  </si>
  <si>
    <t>HUBER</t>
  </si>
  <si>
    <t>08.04.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</si>
</sst>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Tahoma"/>
      <family val="2"/>
    </font>
    <font>
      <sz val="10"/>
      <color indexed="12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Tahoma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1"/>
    <xf numFmtId="0" fontId="5" fillId="2" borderId="3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left"/>
    </xf>
    <xf numFmtId="0" fontId="12" fillId="0" borderId="0" xfId="1" applyFont="1"/>
    <xf numFmtId="0" fontId="5" fillId="2" borderId="0" xfId="1" applyFont="1" applyFill="1" applyAlignment="1">
      <alignment horizontal="left"/>
    </xf>
    <xf numFmtId="0" fontId="4" fillId="3" borderId="1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6" fillId="3" borderId="19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" fontId="4" fillId="3" borderId="1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6" fontId="4" fillId="3" borderId="2" xfId="1" applyNumberFormat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left" vertical="center"/>
    </xf>
    <xf numFmtId="0" fontId="1" fillId="3" borderId="22" xfId="1" applyFill="1" applyBorder="1" applyAlignment="1">
      <alignment horizontal="left" vertical="center"/>
    </xf>
    <xf numFmtId="0" fontId="0" fillId="0" borderId="0" xfId="0" applyAlignment="1">
      <alignment vertical="center"/>
    </xf>
    <xf numFmtId="164" fontId="10" fillId="0" borderId="14" xfId="1" applyNumberFormat="1" applyFont="1" applyBorder="1" applyAlignment="1">
      <alignment horizontal="center" vertical="center"/>
    </xf>
    <xf numFmtId="164" fontId="8" fillId="0" borderId="25" xfId="1" applyNumberFormat="1" applyFont="1" applyBorder="1" applyAlignment="1">
      <alignment horizontal="center" vertical="center"/>
    </xf>
    <xf numFmtId="1" fontId="11" fillId="4" borderId="14" xfId="1" applyNumberFormat="1" applyFont="1" applyFill="1" applyBorder="1" applyAlignment="1">
      <alignment horizontal="center" vertical="center"/>
    </xf>
    <xf numFmtId="1" fontId="6" fillId="2" borderId="11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1" fontId="1" fillId="2" borderId="1" xfId="2" applyNumberFormat="1" applyFont="1" applyFill="1" applyBorder="1" applyAlignment="1" applyProtection="1">
      <alignment horizontal="center" vertical="center"/>
    </xf>
    <xf numFmtId="1" fontId="1" fillId="2" borderId="1" xfId="1" applyNumberFormat="1" applyFill="1" applyBorder="1" applyAlignment="1">
      <alignment horizontal="center" vertical="center"/>
    </xf>
    <xf numFmtId="1" fontId="6" fillId="2" borderId="2" xfId="1" applyNumberFormat="1" applyFont="1" applyFill="1" applyBorder="1" applyAlignment="1">
      <alignment horizontal="center" vertical="center"/>
    </xf>
    <xf numFmtId="1" fontId="6" fillId="2" borderId="9" xfId="1" applyNumberFormat="1" applyFont="1" applyFill="1" applyBorder="1" applyAlignment="1">
      <alignment horizontal="center" vertical="center"/>
    </xf>
    <xf numFmtId="1" fontId="6" fillId="0" borderId="9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1" fillId="0" borderId="1" xfId="2" applyNumberFormat="1" applyFont="1" applyFill="1" applyBorder="1" applyAlignment="1" applyProtection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164" fontId="10" fillId="0" borderId="22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10" fillId="0" borderId="19" xfId="1" applyNumberFormat="1" applyFont="1" applyBorder="1" applyAlignment="1">
      <alignment horizontal="center" vertical="center"/>
    </xf>
    <xf numFmtId="164" fontId="8" fillId="0" borderId="19" xfId="1" applyNumberFormat="1" applyFont="1" applyBorder="1" applyAlignment="1">
      <alignment horizontal="center" vertical="center"/>
    </xf>
    <xf numFmtId="1" fontId="6" fillId="2" borderId="12" xfId="1" applyNumberFormat="1" applyFont="1" applyFill="1" applyBorder="1" applyAlignment="1">
      <alignment horizontal="center" vertical="center"/>
    </xf>
    <xf numFmtId="1" fontId="11" fillId="4" borderId="19" xfId="1" applyNumberFormat="1" applyFont="1" applyFill="1" applyBorder="1" applyAlignment="1">
      <alignment horizontal="center" vertical="center"/>
    </xf>
    <xf numFmtId="16" fontId="4" fillId="3" borderId="13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1" fontId="6" fillId="2" borderId="6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4" fillId="3" borderId="13" xfId="1" applyFont="1" applyFill="1" applyBorder="1" applyAlignment="1">
      <alignment horizontal="left" vertical="center"/>
    </xf>
    <xf numFmtId="0" fontId="4" fillId="3" borderId="17" xfId="1" applyFont="1" applyFill="1" applyBorder="1" applyAlignment="1">
      <alignment horizontal="left" vertical="center"/>
    </xf>
    <xf numFmtId="0" fontId="4" fillId="3" borderId="18" xfId="1" applyFont="1" applyFill="1" applyBorder="1" applyAlignment="1">
      <alignment horizontal="right" vertical="center"/>
    </xf>
    <xf numFmtId="0" fontId="4" fillId="3" borderId="19" xfId="1" applyFont="1" applyFill="1" applyBorder="1" applyAlignment="1">
      <alignment horizontal="right" vertical="center"/>
    </xf>
    <xf numFmtId="1" fontId="6" fillId="2" borderId="15" xfId="1" applyNumberFormat="1" applyFont="1" applyFill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/>
    </xf>
    <xf numFmtId="1" fontId="6" fillId="2" borderId="23" xfId="1" applyNumberFormat="1" applyFont="1" applyFill="1" applyBorder="1" applyAlignment="1">
      <alignment horizontal="center" vertical="center"/>
    </xf>
    <xf numFmtId="2" fontId="6" fillId="2" borderId="20" xfId="1" applyNumberFormat="1" applyFont="1" applyFill="1" applyBorder="1" applyAlignment="1">
      <alignment horizontal="right" vertical="center"/>
    </xf>
    <xf numFmtId="1" fontId="6" fillId="2" borderId="24" xfId="1" applyNumberFormat="1" applyFont="1" applyFill="1" applyBorder="1" applyAlignment="1">
      <alignment horizontal="right" vertical="center"/>
    </xf>
    <xf numFmtId="1" fontId="6" fillId="2" borderId="20" xfId="1" applyNumberFormat="1" applyFont="1" applyFill="1" applyBorder="1" applyAlignment="1">
      <alignment horizontal="center" vertical="center"/>
    </xf>
    <xf numFmtId="1" fontId="6" fillId="2" borderId="8" xfId="1" applyNumberFormat="1" applyFont="1" applyFill="1" applyBorder="1" applyAlignment="1">
      <alignment horizontal="center" vertical="center"/>
    </xf>
    <xf numFmtId="1" fontId="6" fillId="2" borderId="10" xfId="1" applyNumberFormat="1" applyFont="1" applyFill="1" applyBorder="1" applyAlignment="1">
      <alignment horizontal="center" vertical="center"/>
    </xf>
    <xf numFmtId="1" fontId="6" fillId="2" borderId="26" xfId="1" applyNumberFormat="1" applyFont="1" applyFill="1" applyBorder="1" applyAlignment="1">
      <alignment horizontal="center" vertical="center"/>
    </xf>
    <xf numFmtId="1" fontId="6" fillId="0" borderId="24" xfId="1" applyNumberFormat="1" applyFont="1" applyBorder="1" applyAlignment="1">
      <alignment horizontal="right" vertical="center"/>
    </xf>
    <xf numFmtId="0" fontId="4" fillId="3" borderId="19" xfId="1" applyFont="1" applyFill="1" applyBorder="1" applyAlignment="1">
      <alignment horizontal="center" vertical="center"/>
    </xf>
    <xf numFmtId="1" fontId="9" fillId="2" borderId="16" xfId="1" applyNumberFormat="1" applyFont="1" applyFill="1" applyBorder="1" applyAlignment="1">
      <alignment horizontal="center" vertical="center"/>
    </xf>
    <xf numFmtId="1" fontId="6" fillId="2" borderId="13" xfId="1" applyNumberFormat="1" applyFont="1" applyFill="1" applyBorder="1" applyAlignment="1">
      <alignment horizontal="center" vertical="center"/>
    </xf>
    <xf numFmtId="164" fontId="10" fillId="5" borderId="14" xfId="1" applyNumberFormat="1" applyFont="1" applyFill="1" applyBorder="1" applyAlignment="1">
      <alignment horizontal="center" vertical="center"/>
    </xf>
    <xf numFmtId="1" fontId="1" fillId="5" borderId="9" xfId="1" applyNumberFormat="1" applyFill="1" applyBorder="1" applyAlignment="1">
      <alignment horizontal="center" vertical="center"/>
    </xf>
    <xf numFmtId="1" fontId="6" fillId="5" borderId="1" xfId="1" applyNumberFormat="1" applyFont="1" applyFill="1" applyBorder="1" applyAlignment="1">
      <alignment horizontal="center" vertical="center"/>
    </xf>
    <xf numFmtId="1" fontId="1" fillId="5" borderId="1" xfId="2" applyNumberFormat="1" applyFont="1" applyFill="1" applyBorder="1" applyAlignment="1" applyProtection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164" fontId="8" fillId="5" borderId="25" xfId="1" applyNumberFormat="1" applyFont="1" applyFill="1" applyBorder="1" applyAlignment="1">
      <alignment horizontal="center" vertical="center"/>
    </xf>
    <xf numFmtId="1" fontId="11" fillId="5" borderId="14" xfId="1" applyNumberFormat="1" applyFont="1" applyFill="1" applyBorder="1" applyAlignment="1">
      <alignment horizontal="center" vertical="center"/>
    </xf>
    <xf numFmtId="1" fontId="6" fillId="5" borderId="9" xfId="1" applyNumberFormat="1" applyFont="1" applyFill="1" applyBorder="1" applyAlignment="1">
      <alignment horizontal="center" vertical="center"/>
    </xf>
    <xf numFmtId="164" fontId="10" fillId="5" borderId="19" xfId="1" applyNumberFormat="1" applyFont="1" applyFill="1" applyBorder="1" applyAlignment="1">
      <alignment horizontal="center" vertical="center"/>
    </xf>
    <xf numFmtId="164" fontId="8" fillId="5" borderId="19" xfId="1" applyNumberFormat="1" applyFont="1" applyFill="1" applyBorder="1" applyAlignment="1">
      <alignment horizontal="center" vertical="center"/>
    </xf>
    <xf numFmtId="1" fontId="6" fillId="5" borderId="12" xfId="1" applyNumberFormat="1" applyFont="1" applyFill="1" applyBorder="1" applyAlignment="1">
      <alignment horizontal="center" vertical="center"/>
    </xf>
    <xf numFmtId="164" fontId="10" fillId="5" borderId="22" xfId="1" applyNumberFormat="1" applyFont="1" applyFill="1" applyBorder="1" applyAlignment="1">
      <alignment horizontal="center" vertical="center"/>
    </xf>
    <xf numFmtId="1" fontId="6" fillId="5" borderId="5" xfId="1" applyNumberFormat="1" applyFont="1" applyFill="1" applyBorder="1" applyAlignment="1">
      <alignment horizontal="center" vertical="center"/>
    </xf>
    <xf numFmtId="1" fontId="1" fillId="5" borderId="5" xfId="2" applyNumberFormat="1" applyFont="1" applyFill="1" applyBorder="1" applyAlignment="1" applyProtection="1">
      <alignment horizontal="center" vertical="center"/>
    </xf>
    <xf numFmtId="1" fontId="6" fillId="5" borderId="27" xfId="1" applyNumberFormat="1" applyFont="1" applyFill="1" applyBorder="1" applyAlignment="1">
      <alignment horizontal="center" vertical="center"/>
    </xf>
    <xf numFmtId="164" fontId="8" fillId="5" borderId="22" xfId="1" applyNumberFormat="1" applyFont="1" applyFill="1" applyBorder="1" applyAlignment="1">
      <alignment horizontal="center" vertical="center"/>
    </xf>
    <xf numFmtId="1" fontId="11" fillId="5" borderId="22" xfId="1" applyNumberFormat="1" applyFont="1" applyFill="1" applyBorder="1" applyAlignment="1">
      <alignment horizontal="center" vertical="center"/>
    </xf>
    <xf numFmtId="1" fontId="6" fillId="5" borderId="11" xfId="1" applyNumberFormat="1" applyFont="1" applyFill="1" applyBorder="1" applyAlignment="1">
      <alignment horizontal="center" vertical="center"/>
    </xf>
    <xf numFmtId="0" fontId="4" fillId="3" borderId="28" xfId="1" applyFont="1" applyFill="1" applyBorder="1" applyAlignment="1">
      <alignment horizontal="right" vertical="center"/>
    </xf>
    <xf numFmtId="2" fontId="6" fillId="2" borderId="16" xfId="1" applyNumberFormat="1" applyFont="1" applyFill="1" applyBorder="1" applyAlignment="1">
      <alignment horizontal="right" vertical="center"/>
    </xf>
    <xf numFmtId="2" fontId="6" fillId="2" borderId="29" xfId="1" applyNumberFormat="1" applyFont="1" applyFill="1" applyBorder="1" applyAlignment="1">
      <alignment horizontal="right" vertical="center"/>
    </xf>
    <xf numFmtId="1" fontId="6" fillId="2" borderId="25" xfId="1" applyNumberFormat="1" applyFont="1" applyFill="1" applyBorder="1" applyAlignment="1">
      <alignment horizontal="center" vertical="center"/>
    </xf>
    <xf numFmtId="1" fontId="6" fillId="2" borderId="30" xfId="1" applyNumberFormat="1" applyFont="1" applyFill="1" applyBorder="1" applyAlignment="1">
      <alignment horizontal="center" vertical="center"/>
    </xf>
    <xf numFmtId="1" fontId="6" fillId="2" borderId="31" xfId="1" applyNumberFormat="1" applyFont="1" applyFill="1" applyBorder="1" applyAlignment="1">
      <alignment horizontal="center" vertical="center"/>
    </xf>
    <xf numFmtId="1" fontId="6" fillId="2" borderId="32" xfId="1" applyNumberFormat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left"/>
    </xf>
    <xf numFmtId="1" fontId="9" fillId="2" borderId="14" xfId="1" applyNumberFormat="1" applyFont="1" applyFill="1" applyBorder="1" applyAlignment="1">
      <alignment horizontal="center" vertical="center"/>
    </xf>
    <xf numFmtId="1" fontId="9" fillId="2" borderId="33" xfId="1" applyNumberFormat="1" applyFont="1" applyFill="1" applyBorder="1" applyAlignment="1">
      <alignment horizontal="center" vertical="center"/>
    </xf>
    <xf numFmtId="1" fontId="9" fillId="2" borderId="29" xfId="1" applyNumberFormat="1" applyFont="1" applyFill="1" applyBorder="1" applyAlignment="1">
      <alignment horizontal="center" vertical="center"/>
    </xf>
    <xf numFmtId="0" fontId="4" fillId="3" borderId="34" xfId="1" applyFont="1" applyFill="1" applyBorder="1" applyAlignment="1">
      <alignment horizontal="left" vertical="center"/>
    </xf>
    <xf numFmtId="0" fontId="4" fillId="3" borderId="35" xfId="1" applyFont="1" applyFill="1" applyBorder="1" applyAlignment="1">
      <alignment horizontal="left" vertical="center"/>
    </xf>
    <xf numFmtId="0" fontId="5" fillId="2" borderId="36" xfId="1" applyFont="1" applyFill="1" applyBorder="1" applyAlignment="1">
      <alignment horizontal="left" vertical="center"/>
    </xf>
    <xf numFmtId="0" fontId="5" fillId="2" borderId="37" xfId="1" applyFont="1" applyFill="1" applyBorder="1" applyAlignment="1">
      <alignment horizontal="left" vertical="center"/>
    </xf>
    <xf numFmtId="0" fontId="5" fillId="5" borderId="38" xfId="1" applyFont="1" applyFill="1" applyBorder="1" applyAlignment="1">
      <alignment horizontal="left" vertical="center"/>
    </xf>
    <xf numFmtId="0" fontId="5" fillId="5" borderId="39" xfId="1" applyFont="1" applyFill="1" applyBorder="1" applyAlignment="1">
      <alignment horizontal="left" vertical="center"/>
    </xf>
    <xf numFmtId="0" fontId="5" fillId="0" borderId="38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2" borderId="38" xfId="1" applyFont="1" applyFill="1" applyBorder="1" applyAlignment="1">
      <alignment horizontal="left" vertical="center"/>
    </xf>
    <xf numFmtId="0" fontId="5" fillId="2" borderId="39" xfId="1" applyFont="1" applyFill="1" applyBorder="1" applyAlignment="1">
      <alignment horizontal="left" vertical="center"/>
    </xf>
    <xf numFmtId="0" fontId="5" fillId="5" borderId="36" xfId="1" applyFont="1" applyFill="1" applyBorder="1" applyAlignment="1">
      <alignment horizontal="left" vertical="center"/>
    </xf>
    <xf numFmtId="0" fontId="5" fillId="5" borderId="37" xfId="1" applyFont="1" applyFill="1" applyBorder="1" applyAlignment="1">
      <alignment horizontal="left" vertical="center"/>
    </xf>
    <xf numFmtId="0" fontId="5" fillId="2" borderId="40" xfId="1" applyFont="1" applyFill="1" applyBorder="1" applyAlignment="1">
      <alignment horizontal="left" vertical="center"/>
    </xf>
    <xf numFmtId="0" fontId="5" fillId="5" borderId="40" xfId="1" applyFont="1" applyFill="1" applyBorder="1" applyAlignment="1">
      <alignment horizontal="left" vertical="center"/>
    </xf>
    <xf numFmtId="0" fontId="5" fillId="5" borderId="24" xfId="1" applyFont="1" applyFill="1" applyBorder="1" applyAlignment="1">
      <alignment horizontal="left" vertical="center"/>
    </xf>
    <xf numFmtId="0" fontId="5" fillId="2" borderId="41" xfId="1" applyFont="1" applyFill="1" applyBorder="1" applyAlignment="1">
      <alignment horizontal="left" vertical="center"/>
    </xf>
    <xf numFmtId="0" fontId="5" fillId="2" borderId="42" xfId="1" applyFont="1" applyFill="1" applyBorder="1" applyAlignment="1">
      <alignment horizontal="left"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1"/>
  <sheetViews>
    <sheetView tabSelected="1" view="pageBreakPreview" zoomScaleNormal="100" zoomScaleSheetLayoutView="100" workbookViewId="0">
      <selection activeCell="D36" sqref="D36"/>
    </sheetView>
  </sheetViews>
  <sheetFormatPr baseColWidth="10" defaultRowHeight="15" x14ac:dyDescent="0.25"/>
  <cols>
    <col min="1" max="1" width="18.7109375" customWidth="1"/>
    <col min="2" max="2" width="12.7109375" customWidth="1"/>
    <col min="3" max="3" width="8.42578125" style="20" customWidth="1"/>
    <col min="4" max="16" width="5.85546875" style="20" customWidth="1"/>
    <col min="17" max="17" width="8.5703125" style="20" customWidth="1"/>
    <col min="18" max="27" width="5.85546875" style="20" customWidth="1"/>
    <col min="28" max="28" width="6.28515625" style="20" customWidth="1"/>
    <col min="29" max="30" width="5.85546875" style="20" customWidth="1"/>
    <col min="31" max="32" width="11.42578125" style="20"/>
  </cols>
  <sheetData>
    <row r="1" spans="1:32" ht="18" x14ac:dyDescent="0.25">
      <c r="A1" s="9" t="s">
        <v>73</v>
      </c>
      <c r="B1" s="1"/>
      <c r="C1" s="44"/>
      <c r="D1" s="43"/>
      <c r="E1" s="44"/>
      <c r="F1" s="41"/>
      <c r="G1" s="43"/>
      <c r="H1" s="43"/>
      <c r="I1" s="43"/>
      <c r="J1" s="43"/>
      <c r="K1" s="45"/>
      <c r="L1" s="45"/>
      <c r="M1" s="45"/>
      <c r="N1" s="45"/>
      <c r="O1" s="45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32" ht="18.75" customHeight="1" thickBot="1" x14ac:dyDescent="0.3">
      <c r="A2" s="1"/>
      <c r="B2" s="1"/>
      <c r="C2" s="44"/>
      <c r="D2" s="43"/>
      <c r="E2" s="44"/>
      <c r="F2" s="41"/>
      <c r="G2" s="43"/>
      <c r="H2" s="43"/>
      <c r="I2" s="43"/>
      <c r="J2" s="43"/>
      <c r="K2" s="45"/>
      <c r="L2" s="45"/>
      <c r="M2" s="45"/>
      <c r="N2" s="45"/>
      <c r="O2" s="45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32" s="20" customFormat="1" ht="13.7" customHeight="1" thickBot="1" x14ac:dyDescent="0.3">
      <c r="A3" s="92" t="s">
        <v>0</v>
      </c>
      <c r="B3" s="93" t="s">
        <v>1</v>
      </c>
      <c r="C3" s="13" t="s">
        <v>31</v>
      </c>
      <c r="D3" s="40" t="s">
        <v>75</v>
      </c>
      <c r="E3" s="15"/>
      <c r="F3" s="14"/>
      <c r="G3" s="14"/>
      <c r="H3" s="14"/>
      <c r="I3" s="15"/>
      <c r="J3" s="15"/>
      <c r="K3" s="14"/>
      <c r="L3" s="14"/>
      <c r="M3" s="14"/>
      <c r="N3" s="14"/>
      <c r="O3" s="14"/>
      <c r="P3" s="14"/>
      <c r="Q3" s="14"/>
      <c r="R3" s="16"/>
      <c r="S3" s="17"/>
      <c r="T3" s="16"/>
      <c r="U3" s="16"/>
      <c r="V3" s="16"/>
      <c r="W3" s="16"/>
      <c r="X3" s="16"/>
      <c r="Y3" s="16"/>
      <c r="Z3" s="17"/>
      <c r="AA3" s="17"/>
      <c r="AB3" s="17"/>
      <c r="AC3" s="16"/>
      <c r="AD3" s="16"/>
      <c r="AE3" s="18" t="s">
        <v>2</v>
      </c>
      <c r="AF3" s="19" t="s">
        <v>38</v>
      </c>
    </row>
    <row r="4" spans="1:32" s="20" customFormat="1" ht="13.7" customHeight="1" thickBot="1" x14ac:dyDescent="0.3">
      <c r="A4" s="94" t="s">
        <v>3</v>
      </c>
      <c r="B4" s="95" t="s">
        <v>4</v>
      </c>
      <c r="C4" s="21">
        <v>18.899999999999999</v>
      </c>
      <c r="D4" s="24">
        <v>31</v>
      </c>
      <c r="E4" s="25"/>
      <c r="F4" s="26"/>
      <c r="G4" s="27"/>
      <c r="H4" s="25"/>
      <c r="I4" s="25"/>
      <c r="J4" s="25"/>
      <c r="K4" s="25"/>
      <c r="L4" s="25"/>
      <c r="M4" s="25"/>
      <c r="N4" s="25"/>
      <c r="O4" s="25"/>
      <c r="P4" s="25"/>
      <c r="Q4" s="25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2">
        <v>19</v>
      </c>
      <c r="AF4" s="23">
        <f>(AE4*(126/113)+(71.6-72))</f>
        <v>20.785840707964596</v>
      </c>
    </row>
    <row r="5" spans="1:32" s="20" customFormat="1" ht="13.7" customHeight="1" thickBot="1" x14ac:dyDescent="0.3">
      <c r="A5" s="94" t="s">
        <v>5</v>
      </c>
      <c r="B5" s="95" t="s">
        <v>6</v>
      </c>
      <c r="C5" s="21">
        <v>24.4</v>
      </c>
      <c r="D5" s="24">
        <v>34</v>
      </c>
      <c r="E5" s="25"/>
      <c r="F5" s="26"/>
      <c r="G5" s="27"/>
      <c r="H5" s="25"/>
      <c r="I5" s="25"/>
      <c r="J5" s="25"/>
      <c r="K5" s="25"/>
      <c r="L5" s="25"/>
      <c r="M5" s="25"/>
      <c r="N5" s="25"/>
      <c r="O5" s="25"/>
      <c r="P5" s="25"/>
      <c r="Q5" s="25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2">
        <v>24.4</v>
      </c>
      <c r="AF5" s="23">
        <f t="shared" ref="AF5:AF38" si="0">(AE5*(126/113)+(71.6-72))</f>
        <v>26.807079646017691</v>
      </c>
    </row>
    <row r="6" spans="1:32" s="20" customFormat="1" ht="13.7" customHeight="1" thickBot="1" x14ac:dyDescent="0.3">
      <c r="A6" s="96" t="s">
        <v>42</v>
      </c>
      <c r="B6" s="97" t="s">
        <v>43</v>
      </c>
      <c r="C6" s="63">
        <v>21.9</v>
      </c>
      <c r="D6" s="64"/>
      <c r="E6" s="65"/>
      <c r="F6" s="66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8">
        <v>21.9</v>
      </c>
      <c r="AF6" s="69">
        <f>(AE6*122/113)+(69-72)</f>
        <v>20.644247787610617</v>
      </c>
    </row>
    <row r="7" spans="1:32" s="20" customFormat="1" ht="13.7" customHeight="1" thickBot="1" x14ac:dyDescent="0.3">
      <c r="A7" s="96" t="s">
        <v>8</v>
      </c>
      <c r="B7" s="97" t="s">
        <v>9</v>
      </c>
      <c r="C7" s="63">
        <v>34.5</v>
      </c>
      <c r="D7" s="70">
        <v>29</v>
      </c>
      <c r="E7" s="65"/>
      <c r="F7" s="66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8">
        <v>34.700000000000003</v>
      </c>
      <c r="AF7" s="69">
        <f>(AE7*122/113)+(69-72)</f>
        <v>34.463716814159298</v>
      </c>
    </row>
    <row r="8" spans="1:32" s="20" customFormat="1" ht="13.7" customHeight="1" thickBot="1" x14ac:dyDescent="0.3">
      <c r="A8" s="96" t="s">
        <v>10</v>
      </c>
      <c r="B8" s="97" t="s">
        <v>11</v>
      </c>
      <c r="C8" s="63">
        <v>26.2</v>
      </c>
      <c r="D8" s="70"/>
      <c r="E8" s="65"/>
      <c r="F8" s="66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8">
        <v>26.2</v>
      </c>
      <c r="AF8" s="69">
        <f>(AE8*122/113)+(69-72)</f>
        <v>25.286725663716815</v>
      </c>
    </row>
    <row r="9" spans="1:32" s="20" customFormat="1" ht="13.7" customHeight="1" thickBot="1" x14ac:dyDescent="0.3">
      <c r="A9" s="96" t="s">
        <v>12</v>
      </c>
      <c r="B9" s="97" t="s">
        <v>13</v>
      </c>
      <c r="C9" s="63">
        <v>36.4</v>
      </c>
      <c r="D9" s="70">
        <v>36</v>
      </c>
      <c r="E9" s="65"/>
      <c r="F9" s="66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>
        <v>35.9</v>
      </c>
      <c r="AF9" s="69">
        <f>(AE9*122/113)+(69-72)</f>
        <v>35.759292035398232</v>
      </c>
    </row>
    <row r="10" spans="1:32" s="20" customFormat="1" ht="13.7" customHeight="1" thickBot="1" x14ac:dyDescent="0.3">
      <c r="A10" s="98" t="s">
        <v>61</v>
      </c>
      <c r="B10" s="99" t="s">
        <v>62</v>
      </c>
      <c r="C10" s="21">
        <v>18.8</v>
      </c>
      <c r="D10" s="30"/>
      <c r="E10" s="31"/>
      <c r="F10" s="32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22">
        <v>18.8</v>
      </c>
      <c r="AF10" s="23">
        <f t="shared" si="0"/>
        <v>20.562831858407073</v>
      </c>
    </row>
    <row r="11" spans="1:32" s="20" customFormat="1" ht="13.7" customHeight="1" thickBot="1" x14ac:dyDescent="0.3">
      <c r="A11" s="96" t="s">
        <v>14</v>
      </c>
      <c r="B11" s="97" t="s">
        <v>7</v>
      </c>
      <c r="C11" s="63">
        <v>32.1</v>
      </c>
      <c r="D11" s="70"/>
      <c r="E11" s="65"/>
      <c r="F11" s="66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8">
        <v>32.1</v>
      </c>
      <c r="AF11" s="69">
        <f t="shared" ref="AF11" si="1">(AE11*122/113)+(69-72)</f>
        <v>31.656637168141593</v>
      </c>
    </row>
    <row r="12" spans="1:32" s="20" customFormat="1" ht="13.7" customHeight="1" thickBot="1" x14ac:dyDescent="0.3">
      <c r="A12" s="98" t="s">
        <v>66</v>
      </c>
      <c r="B12" s="99" t="s">
        <v>67</v>
      </c>
      <c r="C12" s="21">
        <v>25.6</v>
      </c>
      <c r="D12" s="30"/>
      <c r="E12" s="31"/>
      <c r="F12" s="32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22">
        <v>25.6</v>
      </c>
      <c r="AF12" s="23">
        <f t="shared" si="0"/>
        <v>28.145132743362826</v>
      </c>
    </row>
    <row r="13" spans="1:32" s="20" customFormat="1" ht="13.7" customHeight="1" thickBot="1" x14ac:dyDescent="0.3">
      <c r="A13" s="96" t="s">
        <v>15</v>
      </c>
      <c r="B13" s="97" t="s">
        <v>16</v>
      </c>
      <c r="C13" s="63">
        <v>22.3</v>
      </c>
      <c r="D13" s="70"/>
      <c r="E13" s="65"/>
      <c r="F13" s="66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>
        <v>22.3</v>
      </c>
      <c r="AF13" s="69">
        <f>(AE13*122/113)+(69-72)</f>
        <v>21.076106194690265</v>
      </c>
    </row>
    <row r="14" spans="1:32" s="20" customFormat="1" ht="13.7" customHeight="1" thickBot="1" x14ac:dyDescent="0.3">
      <c r="A14" s="98" t="s">
        <v>17</v>
      </c>
      <c r="B14" s="99" t="s">
        <v>18</v>
      </c>
      <c r="C14" s="21">
        <v>20.9</v>
      </c>
      <c r="D14" s="30">
        <v>23</v>
      </c>
      <c r="E14" s="31"/>
      <c r="F14" s="32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22">
        <v>21.3</v>
      </c>
      <c r="AF14" s="23">
        <f t="shared" si="0"/>
        <v>23.350442477876101</v>
      </c>
    </row>
    <row r="15" spans="1:32" s="20" customFormat="1" ht="13.7" customHeight="1" thickBot="1" x14ac:dyDescent="0.3">
      <c r="A15" s="96" t="s">
        <v>49</v>
      </c>
      <c r="B15" s="97" t="s">
        <v>50</v>
      </c>
      <c r="C15" s="63">
        <v>34.299999999999997</v>
      </c>
      <c r="D15" s="70">
        <v>29</v>
      </c>
      <c r="E15" s="65"/>
      <c r="F15" s="66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8">
        <v>34.700000000000003</v>
      </c>
      <c r="AF15" s="69">
        <f>(AE15*122/113)+(69-72)</f>
        <v>34.463716814159298</v>
      </c>
    </row>
    <row r="16" spans="1:32" s="20" customFormat="1" ht="13.7" customHeight="1" thickBot="1" x14ac:dyDescent="0.3">
      <c r="A16" s="98" t="s">
        <v>65</v>
      </c>
      <c r="B16" s="99" t="s">
        <v>19</v>
      </c>
      <c r="C16" s="21">
        <v>25.4</v>
      </c>
      <c r="D16" s="30"/>
      <c r="E16" s="31"/>
      <c r="F16" s="32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22">
        <v>25.4</v>
      </c>
      <c r="AF16" s="23">
        <f t="shared" si="0"/>
        <v>27.922123893805303</v>
      </c>
    </row>
    <row r="17" spans="1:32" s="20" customFormat="1" ht="13.7" customHeight="1" thickBot="1" x14ac:dyDescent="0.3">
      <c r="A17" s="98" t="s">
        <v>74</v>
      </c>
      <c r="B17" s="99" t="s">
        <v>64</v>
      </c>
      <c r="C17" s="21">
        <v>19.2</v>
      </c>
      <c r="D17" s="30">
        <v>26</v>
      </c>
      <c r="E17" s="31"/>
      <c r="F17" s="32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22">
        <v>19.2</v>
      </c>
      <c r="AF17" s="23">
        <f t="shared" si="0"/>
        <v>21.008849557522115</v>
      </c>
    </row>
    <row r="18" spans="1:32" s="20" customFormat="1" ht="13.7" customHeight="1" thickBot="1" x14ac:dyDescent="0.3">
      <c r="A18" s="98" t="s">
        <v>63</v>
      </c>
      <c r="B18" s="99" t="s">
        <v>64</v>
      </c>
      <c r="C18" s="21">
        <v>21.6</v>
      </c>
      <c r="D18" s="30">
        <v>31</v>
      </c>
      <c r="E18" s="31"/>
      <c r="F18" s="32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22">
        <v>21.7</v>
      </c>
      <c r="AF18" s="23">
        <f t="shared" si="0"/>
        <v>23.796460176991143</v>
      </c>
    </row>
    <row r="19" spans="1:32" s="20" customFormat="1" ht="13.7" customHeight="1" thickBot="1" x14ac:dyDescent="0.3">
      <c r="A19" s="98" t="s">
        <v>68</v>
      </c>
      <c r="B19" s="99" t="s">
        <v>69</v>
      </c>
      <c r="C19" s="21">
        <v>14</v>
      </c>
      <c r="D19" s="30"/>
      <c r="E19" s="31"/>
      <c r="F19" s="32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22">
        <v>14</v>
      </c>
      <c r="AF19" s="23">
        <f t="shared" si="0"/>
        <v>15.210619469026543</v>
      </c>
    </row>
    <row r="20" spans="1:32" s="20" customFormat="1" ht="13.7" customHeight="1" thickBot="1" x14ac:dyDescent="0.3">
      <c r="A20" s="96" t="s">
        <v>21</v>
      </c>
      <c r="B20" s="97" t="s">
        <v>19</v>
      </c>
      <c r="C20" s="63">
        <v>25.6</v>
      </c>
      <c r="D20" s="70"/>
      <c r="E20" s="65"/>
      <c r="F20" s="66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8">
        <v>25.6</v>
      </c>
      <c r="AF20" s="69">
        <f>(AE20*122/113)+(69-72)</f>
        <v>24.638938053097348</v>
      </c>
    </row>
    <row r="21" spans="1:32" s="20" customFormat="1" ht="13.7" customHeight="1" thickBot="1" x14ac:dyDescent="0.3">
      <c r="A21" s="100" t="s">
        <v>45</v>
      </c>
      <c r="B21" s="101" t="s">
        <v>46</v>
      </c>
      <c r="C21" s="21">
        <v>24.4</v>
      </c>
      <c r="D21" s="29"/>
      <c r="E21" s="25"/>
      <c r="F21" s="26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2">
        <v>24.4</v>
      </c>
      <c r="AF21" s="23">
        <f t="shared" si="0"/>
        <v>26.807079646017691</v>
      </c>
    </row>
    <row r="22" spans="1:32" s="20" customFormat="1" ht="13.7" customHeight="1" thickBot="1" x14ac:dyDescent="0.3">
      <c r="A22" s="96" t="s">
        <v>70</v>
      </c>
      <c r="B22" s="97" t="s">
        <v>64</v>
      </c>
      <c r="C22" s="63">
        <v>26.4</v>
      </c>
      <c r="D22" s="70"/>
      <c r="E22" s="65"/>
      <c r="F22" s="66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8">
        <v>26.4</v>
      </c>
      <c r="AF22" s="69">
        <f>(AE22*122/113)+(69-72)</f>
        <v>25.502654867256634</v>
      </c>
    </row>
    <row r="23" spans="1:32" s="20" customFormat="1" ht="13.7" customHeight="1" thickBot="1" x14ac:dyDescent="0.3">
      <c r="A23" s="96" t="s">
        <v>22</v>
      </c>
      <c r="B23" s="97" t="s">
        <v>23</v>
      </c>
      <c r="C23" s="63">
        <v>10.9</v>
      </c>
      <c r="D23" s="70"/>
      <c r="E23" s="65"/>
      <c r="F23" s="66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8">
        <v>10.9</v>
      </c>
      <c r="AF23" s="69">
        <f>(AE23*122/113)+(69-72)</f>
        <v>8.7681415929203528</v>
      </c>
    </row>
    <row r="24" spans="1:32" s="20" customFormat="1" ht="13.7" customHeight="1" thickBot="1" x14ac:dyDescent="0.3">
      <c r="A24" s="96" t="s">
        <v>36</v>
      </c>
      <c r="B24" s="97" t="s">
        <v>16</v>
      </c>
      <c r="C24" s="63">
        <v>26.4</v>
      </c>
      <c r="D24" s="70"/>
      <c r="E24" s="65"/>
      <c r="F24" s="66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8">
        <v>26.4</v>
      </c>
      <c r="AF24" s="69">
        <f>(AE24*122/113)+(69-72)</f>
        <v>25.502654867256634</v>
      </c>
    </row>
    <row r="25" spans="1:32" s="20" customFormat="1" ht="13.7" customHeight="1" thickBot="1" x14ac:dyDescent="0.3">
      <c r="A25" s="96" t="s">
        <v>25</v>
      </c>
      <c r="B25" s="97" t="s">
        <v>26</v>
      </c>
      <c r="C25" s="63">
        <v>26.4</v>
      </c>
      <c r="D25" s="70"/>
      <c r="E25" s="65"/>
      <c r="F25" s="66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8">
        <v>26.4</v>
      </c>
      <c r="AF25" s="69">
        <f>(AE25*122/113)+(69-72)</f>
        <v>25.502654867256634</v>
      </c>
    </row>
    <row r="26" spans="1:32" s="20" customFormat="1" ht="13.7" customHeight="1" thickBot="1" x14ac:dyDescent="0.3">
      <c r="A26" s="96" t="s">
        <v>27</v>
      </c>
      <c r="B26" s="97" t="s">
        <v>23</v>
      </c>
      <c r="C26" s="63">
        <v>24.3</v>
      </c>
      <c r="D26" s="70">
        <v>26</v>
      </c>
      <c r="E26" s="65"/>
      <c r="F26" s="66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8">
        <v>24.3</v>
      </c>
      <c r="AF26" s="69">
        <f>(AE26*122/113)+(69-72)</f>
        <v>23.235398230088496</v>
      </c>
    </row>
    <row r="27" spans="1:32" s="20" customFormat="1" ht="13.7" customHeight="1" thickBot="1" x14ac:dyDescent="0.3">
      <c r="A27" s="94" t="s">
        <v>56</v>
      </c>
      <c r="B27" s="95" t="s">
        <v>57</v>
      </c>
      <c r="C27" s="21">
        <v>23</v>
      </c>
      <c r="D27" s="24">
        <v>30</v>
      </c>
      <c r="E27" s="25"/>
      <c r="F27" s="26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2">
        <v>23</v>
      </c>
      <c r="AF27" s="23">
        <f t="shared" si="0"/>
        <v>25.246017699115036</v>
      </c>
    </row>
    <row r="28" spans="1:32" s="20" customFormat="1" ht="13.7" customHeight="1" thickBot="1" x14ac:dyDescent="0.3">
      <c r="A28" s="102" t="s">
        <v>71</v>
      </c>
      <c r="B28" s="103" t="s">
        <v>72</v>
      </c>
      <c r="C28" s="63">
        <v>32.5</v>
      </c>
      <c r="D28" s="80"/>
      <c r="E28" s="65"/>
      <c r="F28" s="66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8">
        <v>32.5</v>
      </c>
      <c r="AF28" s="69">
        <f>(AE28*122/113)+(69-72)</f>
        <v>32.088495575221238</v>
      </c>
    </row>
    <row r="29" spans="1:32" s="20" customFormat="1" ht="13.7" customHeight="1" thickBot="1" x14ac:dyDescent="0.3">
      <c r="A29" s="94" t="s">
        <v>53</v>
      </c>
      <c r="B29" s="95" t="s">
        <v>54</v>
      </c>
      <c r="C29" s="21">
        <v>18.7</v>
      </c>
      <c r="D29" s="24"/>
      <c r="E29" s="25"/>
      <c r="F29" s="26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2">
        <v>18.7</v>
      </c>
      <c r="AF29" s="23">
        <f t="shared" si="0"/>
        <v>20.451327433628311</v>
      </c>
    </row>
    <row r="30" spans="1:32" s="20" customFormat="1" ht="13.7" customHeight="1" thickBot="1" x14ac:dyDescent="0.3">
      <c r="A30" s="94" t="s">
        <v>59</v>
      </c>
      <c r="B30" s="95" t="s">
        <v>60</v>
      </c>
      <c r="C30" s="34">
        <v>15.4</v>
      </c>
      <c r="D30" s="24"/>
      <c r="E30" s="25"/>
      <c r="F30" s="26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35">
        <v>15.4</v>
      </c>
      <c r="AF30" s="23">
        <f t="shared" si="0"/>
        <v>16.771681415929198</v>
      </c>
    </row>
    <row r="31" spans="1:32" s="20" customFormat="1" ht="13.7" customHeight="1" thickBot="1" x14ac:dyDescent="0.3">
      <c r="A31" s="100" t="s">
        <v>47</v>
      </c>
      <c r="B31" s="101" t="s">
        <v>48</v>
      </c>
      <c r="C31" s="34">
        <v>17</v>
      </c>
      <c r="D31" s="29"/>
      <c r="E31" s="25"/>
      <c r="F31" s="26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35">
        <v>17</v>
      </c>
      <c r="AF31" s="23">
        <f t="shared" si="0"/>
        <v>18.555752212389375</v>
      </c>
    </row>
    <row r="32" spans="1:32" s="20" customFormat="1" ht="13.7" customHeight="1" thickBot="1" x14ac:dyDescent="0.3">
      <c r="A32" s="96" t="s">
        <v>28</v>
      </c>
      <c r="B32" s="97" t="s">
        <v>16</v>
      </c>
      <c r="C32" s="71">
        <v>22.8</v>
      </c>
      <c r="D32" s="70">
        <v>30</v>
      </c>
      <c r="E32" s="65"/>
      <c r="F32" s="66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72">
        <v>23</v>
      </c>
      <c r="AF32" s="69">
        <f t="shared" ref="AF32:AF33" si="2">(AE32*122/113)+(69-72)</f>
        <v>21.831858407079647</v>
      </c>
    </row>
    <row r="33" spans="1:32" s="20" customFormat="1" ht="13.7" customHeight="1" thickBot="1" x14ac:dyDescent="0.3">
      <c r="A33" s="96" t="s">
        <v>29</v>
      </c>
      <c r="B33" s="97" t="s">
        <v>44</v>
      </c>
      <c r="C33" s="71">
        <v>30.1</v>
      </c>
      <c r="D33" s="70"/>
      <c r="E33" s="65"/>
      <c r="F33" s="66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72">
        <v>30.1</v>
      </c>
      <c r="AF33" s="69">
        <f t="shared" si="2"/>
        <v>29.497345132743362</v>
      </c>
    </row>
    <row r="34" spans="1:32" s="20" customFormat="1" ht="13.7" customHeight="1" thickBot="1" x14ac:dyDescent="0.3">
      <c r="A34" s="100" t="s">
        <v>55</v>
      </c>
      <c r="B34" s="101" t="s">
        <v>20</v>
      </c>
      <c r="C34" s="36">
        <v>26</v>
      </c>
      <c r="D34" s="29"/>
      <c r="E34" s="25"/>
      <c r="F34" s="26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37">
        <v>26</v>
      </c>
      <c r="AF34" s="23">
        <f t="shared" si="0"/>
        <v>28.591150442477868</v>
      </c>
    </row>
    <row r="35" spans="1:32" s="20" customFormat="1" ht="13.7" customHeight="1" thickBot="1" x14ac:dyDescent="0.3">
      <c r="A35" s="104" t="s">
        <v>39</v>
      </c>
      <c r="B35" s="101" t="s">
        <v>24</v>
      </c>
      <c r="C35" s="36">
        <v>15.9</v>
      </c>
      <c r="D35" s="38">
        <v>30</v>
      </c>
      <c r="E35" s="25"/>
      <c r="F35" s="26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37">
        <v>15.9</v>
      </c>
      <c r="AF35" s="23">
        <f t="shared" si="0"/>
        <v>17.329203539823002</v>
      </c>
    </row>
    <row r="36" spans="1:32" s="20" customFormat="1" ht="13.7" customHeight="1" thickBot="1" x14ac:dyDescent="0.3">
      <c r="A36" s="105" t="s">
        <v>30</v>
      </c>
      <c r="B36" s="97" t="s">
        <v>20</v>
      </c>
      <c r="C36" s="71">
        <v>48.8</v>
      </c>
      <c r="D36" s="73">
        <v>37</v>
      </c>
      <c r="E36" s="65"/>
      <c r="F36" s="66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72">
        <v>48.5</v>
      </c>
      <c r="AF36" s="69">
        <f t="shared" ref="AF36" si="3">(AE36*122/113)+(69-72)</f>
        <v>49.362831858407077</v>
      </c>
    </row>
    <row r="37" spans="1:32" s="20" customFormat="1" ht="13.7" customHeight="1" thickBot="1" x14ac:dyDescent="0.3">
      <c r="A37" s="105" t="s">
        <v>40</v>
      </c>
      <c r="B37" s="106" t="s">
        <v>41</v>
      </c>
      <c r="C37" s="74">
        <v>34.299999999999997</v>
      </c>
      <c r="D37" s="73"/>
      <c r="E37" s="75"/>
      <c r="F37" s="76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8">
        <v>34.299999999999997</v>
      </c>
      <c r="AF37" s="79">
        <f>(AE37*122/113)+(69-72)</f>
        <v>34.031858407079639</v>
      </c>
    </row>
    <row r="38" spans="1:32" s="20" customFormat="1" ht="13.7" customHeight="1" thickBot="1" x14ac:dyDescent="0.3">
      <c r="A38" s="107" t="s">
        <v>51</v>
      </c>
      <c r="B38" s="108" t="s">
        <v>52</v>
      </c>
      <c r="C38" s="36">
        <v>16.5</v>
      </c>
      <c r="D38" s="62"/>
      <c r="E38" s="25"/>
      <c r="F38" s="26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8"/>
      <c r="AE38" s="37">
        <v>16.5</v>
      </c>
      <c r="AF38" s="39">
        <f t="shared" si="0"/>
        <v>17.998230088495568</v>
      </c>
    </row>
    <row r="44" spans="1:32" ht="18" x14ac:dyDescent="0.25">
      <c r="A44" s="9" t="s">
        <v>34</v>
      </c>
      <c r="B44" s="1"/>
      <c r="C44" s="44"/>
      <c r="D44" s="43"/>
      <c r="E44" s="44"/>
      <c r="F44" s="41"/>
      <c r="G44" s="43"/>
      <c r="H44" s="43"/>
      <c r="I44" s="43"/>
      <c r="J44" s="43"/>
      <c r="K44" s="45"/>
      <c r="L44" s="45"/>
      <c r="M44" s="45"/>
      <c r="N44" s="45"/>
      <c r="O44" s="45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1:32" ht="15.75" thickBot="1" x14ac:dyDescent="0.3">
      <c r="A45" s="1"/>
      <c r="B45" s="1"/>
      <c r="C45" s="44"/>
      <c r="D45" s="43"/>
      <c r="E45" s="44"/>
      <c r="F45" s="41"/>
      <c r="G45" s="43"/>
      <c r="H45" s="43"/>
      <c r="I45" s="43"/>
      <c r="J45" s="43"/>
      <c r="K45" s="45"/>
      <c r="L45" s="45"/>
      <c r="M45" s="45"/>
      <c r="N45" s="45"/>
      <c r="O45" s="45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spans="1:32" ht="15.75" thickBot="1" x14ac:dyDescent="0.3">
      <c r="A46" s="7" t="s">
        <v>0</v>
      </c>
      <c r="B46" s="8" t="s">
        <v>1</v>
      </c>
      <c r="C46" s="60" t="s">
        <v>33</v>
      </c>
      <c r="D46" s="46"/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47"/>
      <c r="P46" s="81" t="s">
        <v>32</v>
      </c>
      <c r="Q46" s="49" t="s">
        <v>35</v>
      </c>
      <c r="R46" s="47" t="s">
        <v>37</v>
      </c>
      <c r="S46" s="48"/>
    </row>
    <row r="47" spans="1:32" x14ac:dyDescent="0.25">
      <c r="A47" s="2" t="s">
        <v>3</v>
      </c>
      <c r="B47" s="3" t="s">
        <v>4</v>
      </c>
      <c r="C47" s="89" t="e">
        <f>RANK(P47,P47:P81,0)</f>
        <v>#NUM!</v>
      </c>
      <c r="D47" s="24">
        <f t="shared" ref="D47:D81" si="4">LARGE(D4:AD4,1)</f>
        <v>31</v>
      </c>
      <c r="E47" s="42" t="e">
        <f t="shared" ref="E47:E81" si="5">LARGE(D4:AD4,2)</f>
        <v>#NUM!</v>
      </c>
      <c r="F47" s="42" t="e">
        <f t="shared" ref="F47:F81" si="6">LARGE(D4:AD4,3)</f>
        <v>#NUM!</v>
      </c>
      <c r="G47" s="42" t="e">
        <f t="shared" ref="G47:G81" si="7">LARGE(D4:AD4,4)</f>
        <v>#NUM!</v>
      </c>
      <c r="H47" s="42" t="e">
        <f t="shared" ref="H47:H81" si="8">LARGE(D4:AD4,5)</f>
        <v>#NUM!</v>
      </c>
      <c r="I47" s="42" t="e">
        <f t="shared" ref="I47:I81" si="9">LARGE(D4:AD4,6)</f>
        <v>#NUM!</v>
      </c>
      <c r="J47" s="42" t="e">
        <f t="shared" ref="J47:J81" si="10">LARGE(D4:AD4,7)</f>
        <v>#NUM!</v>
      </c>
      <c r="K47" s="42" t="e">
        <f t="shared" ref="K47:K81" si="11">LARGE(D4:AD4,8)</f>
        <v>#NUM!</v>
      </c>
      <c r="L47" s="42" t="e">
        <f t="shared" ref="L47:L81" si="12">LARGE(D4:AD4,9)</f>
        <v>#NUM!</v>
      </c>
      <c r="M47" s="50" t="e">
        <f t="shared" ref="M47:M81" si="13">LARGE(D4:AD4,10)</f>
        <v>#NUM!</v>
      </c>
      <c r="N47" s="29"/>
      <c r="O47" s="84"/>
      <c r="P47" s="85" t="e">
        <f>SUM(D47:M47)</f>
        <v>#NUM!</v>
      </c>
      <c r="Q47" s="82">
        <f t="shared" ref="Q47:Q81" si="14">AVERAGE(D4:AD4)</f>
        <v>31</v>
      </c>
      <c r="R47" s="53"/>
      <c r="S47" s="54">
        <f t="shared" ref="S47:S81" si="15">COUNT(D4:AD4)</f>
        <v>1</v>
      </c>
    </row>
    <row r="48" spans="1:32" x14ac:dyDescent="0.25">
      <c r="A48" s="2" t="s">
        <v>5</v>
      </c>
      <c r="B48" s="3" t="s">
        <v>6</v>
      </c>
      <c r="C48" s="61" t="e">
        <f>RANK(P48,P47:P81,0)</f>
        <v>#NUM!</v>
      </c>
      <c r="D48" s="24">
        <f t="shared" si="4"/>
        <v>34</v>
      </c>
      <c r="E48" s="42" t="e">
        <f t="shared" si="5"/>
        <v>#NUM!</v>
      </c>
      <c r="F48" s="42" t="e">
        <f t="shared" si="6"/>
        <v>#NUM!</v>
      </c>
      <c r="G48" s="42" t="e">
        <f t="shared" si="7"/>
        <v>#NUM!</v>
      </c>
      <c r="H48" s="42" t="e">
        <f t="shared" si="8"/>
        <v>#NUM!</v>
      </c>
      <c r="I48" s="42" t="e">
        <f t="shared" si="9"/>
        <v>#NUM!</v>
      </c>
      <c r="J48" s="42" t="e">
        <f t="shared" si="10"/>
        <v>#NUM!</v>
      </c>
      <c r="K48" s="42" t="e">
        <f t="shared" si="11"/>
        <v>#NUM!</v>
      </c>
      <c r="L48" s="42" t="e">
        <f t="shared" si="12"/>
        <v>#NUM!</v>
      </c>
      <c r="M48" s="50" t="e">
        <f t="shared" si="13"/>
        <v>#NUM!</v>
      </c>
      <c r="N48" s="29"/>
      <c r="O48" s="55"/>
      <c r="P48" s="52" t="e">
        <f t="shared" ref="P48:P69" si="16">SUM(D48:M48)</f>
        <v>#NUM!</v>
      </c>
      <c r="Q48" s="82">
        <f t="shared" si="14"/>
        <v>34</v>
      </c>
      <c r="R48" s="53"/>
      <c r="S48" s="54">
        <f t="shared" si="15"/>
        <v>1</v>
      </c>
    </row>
    <row r="49" spans="1:19" x14ac:dyDescent="0.25">
      <c r="A49" s="4" t="s">
        <v>42</v>
      </c>
      <c r="B49" s="5" t="s">
        <v>43</v>
      </c>
      <c r="C49" s="61" t="e">
        <f>RANK(P49,P47:P81,0)</f>
        <v>#NUM!</v>
      </c>
      <c r="D49" s="24" t="e">
        <f t="shared" si="4"/>
        <v>#NUM!</v>
      </c>
      <c r="E49" s="42" t="e">
        <f t="shared" si="5"/>
        <v>#NUM!</v>
      </c>
      <c r="F49" s="42" t="e">
        <f t="shared" si="6"/>
        <v>#NUM!</v>
      </c>
      <c r="G49" s="42" t="e">
        <f t="shared" si="7"/>
        <v>#NUM!</v>
      </c>
      <c r="H49" s="42" t="e">
        <f t="shared" si="8"/>
        <v>#NUM!</v>
      </c>
      <c r="I49" s="42" t="e">
        <f t="shared" si="9"/>
        <v>#NUM!</v>
      </c>
      <c r="J49" s="42" t="e">
        <f t="shared" si="10"/>
        <v>#NUM!</v>
      </c>
      <c r="K49" s="42" t="e">
        <f t="shared" si="11"/>
        <v>#NUM!</v>
      </c>
      <c r="L49" s="42" t="e">
        <f t="shared" si="12"/>
        <v>#NUM!</v>
      </c>
      <c r="M49" s="50" t="e">
        <f t="shared" si="13"/>
        <v>#NUM!</v>
      </c>
      <c r="N49" s="29"/>
      <c r="O49" s="56"/>
      <c r="P49" s="52" t="e">
        <f t="shared" si="16"/>
        <v>#NUM!</v>
      </c>
      <c r="Q49" s="82" t="e">
        <f t="shared" si="14"/>
        <v>#DIV/0!</v>
      </c>
      <c r="R49" s="53"/>
      <c r="S49" s="54">
        <f t="shared" si="15"/>
        <v>0</v>
      </c>
    </row>
    <row r="50" spans="1:19" x14ac:dyDescent="0.25">
      <c r="A50" s="4" t="s">
        <v>8</v>
      </c>
      <c r="B50" s="5" t="s">
        <v>9</v>
      </c>
      <c r="C50" s="61" t="e">
        <f>RANK(P50,P47:P81,0)</f>
        <v>#NUM!</v>
      </c>
      <c r="D50" s="24">
        <f t="shared" si="4"/>
        <v>29</v>
      </c>
      <c r="E50" s="42" t="e">
        <f t="shared" si="5"/>
        <v>#NUM!</v>
      </c>
      <c r="F50" s="42" t="e">
        <f t="shared" si="6"/>
        <v>#NUM!</v>
      </c>
      <c r="G50" s="42" t="e">
        <f t="shared" si="7"/>
        <v>#NUM!</v>
      </c>
      <c r="H50" s="42" t="e">
        <f t="shared" si="8"/>
        <v>#NUM!</v>
      </c>
      <c r="I50" s="42" t="e">
        <f t="shared" si="9"/>
        <v>#NUM!</v>
      </c>
      <c r="J50" s="42" t="e">
        <f t="shared" si="10"/>
        <v>#NUM!</v>
      </c>
      <c r="K50" s="42" t="e">
        <f t="shared" si="11"/>
        <v>#NUM!</v>
      </c>
      <c r="L50" s="42" t="e">
        <f t="shared" si="12"/>
        <v>#NUM!</v>
      </c>
      <c r="M50" s="50" t="e">
        <f t="shared" si="13"/>
        <v>#NUM!</v>
      </c>
      <c r="N50" s="29"/>
      <c r="O50" s="56"/>
      <c r="P50" s="52" t="e">
        <f t="shared" si="16"/>
        <v>#NUM!</v>
      </c>
      <c r="Q50" s="82">
        <f t="shared" si="14"/>
        <v>29</v>
      </c>
      <c r="R50" s="53"/>
      <c r="S50" s="54">
        <f t="shared" si="15"/>
        <v>1</v>
      </c>
    </row>
    <row r="51" spans="1:19" x14ac:dyDescent="0.25">
      <c r="A51" s="4" t="s">
        <v>10</v>
      </c>
      <c r="B51" s="5" t="s">
        <v>11</v>
      </c>
      <c r="C51" s="61" t="e">
        <f>RANK(P51,P47:P81,0)</f>
        <v>#NUM!</v>
      </c>
      <c r="D51" s="24" t="e">
        <f t="shared" si="4"/>
        <v>#NUM!</v>
      </c>
      <c r="E51" s="42" t="e">
        <f t="shared" si="5"/>
        <v>#NUM!</v>
      </c>
      <c r="F51" s="42" t="e">
        <f t="shared" si="6"/>
        <v>#NUM!</v>
      </c>
      <c r="G51" s="42" t="e">
        <f t="shared" si="7"/>
        <v>#NUM!</v>
      </c>
      <c r="H51" s="42" t="e">
        <f t="shared" si="8"/>
        <v>#NUM!</v>
      </c>
      <c r="I51" s="42" t="e">
        <f t="shared" si="9"/>
        <v>#NUM!</v>
      </c>
      <c r="J51" s="42" t="e">
        <f t="shared" si="10"/>
        <v>#NUM!</v>
      </c>
      <c r="K51" s="42" t="e">
        <f t="shared" si="11"/>
        <v>#NUM!</v>
      </c>
      <c r="L51" s="42" t="e">
        <f t="shared" si="12"/>
        <v>#NUM!</v>
      </c>
      <c r="M51" s="50" t="e">
        <f t="shared" si="13"/>
        <v>#NUM!</v>
      </c>
      <c r="N51" s="29"/>
      <c r="O51" s="56"/>
      <c r="P51" s="52" t="e">
        <f t="shared" si="16"/>
        <v>#NUM!</v>
      </c>
      <c r="Q51" s="82" t="e">
        <f t="shared" si="14"/>
        <v>#DIV/0!</v>
      </c>
      <c r="R51" s="53"/>
      <c r="S51" s="54">
        <f t="shared" si="15"/>
        <v>0</v>
      </c>
    </row>
    <row r="52" spans="1:19" x14ac:dyDescent="0.25">
      <c r="A52" s="4" t="s">
        <v>12</v>
      </c>
      <c r="B52" s="5" t="s">
        <v>13</v>
      </c>
      <c r="C52" s="61" t="e">
        <f>RANK(P52,P47:P81,0)</f>
        <v>#NUM!</v>
      </c>
      <c r="D52" s="24">
        <f t="shared" si="4"/>
        <v>36</v>
      </c>
      <c r="E52" s="42" t="e">
        <f t="shared" si="5"/>
        <v>#NUM!</v>
      </c>
      <c r="F52" s="42" t="e">
        <f t="shared" si="6"/>
        <v>#NUM!</v>
      </c>
      <c r="G52" s="42" t="e">
        <f t="shared" si="7"/>
        <v>#NUM!</v>
      </c>
      <c r="H52" s="42" t="e">
        <f t="shared" si="8"/>
        <v>#NUM!</v>
      </c>
      <c r="I52" s="42" t="e">
        <f t="shared" si="9"/>
        <v>#NUM!</v>
      </c>
      <c r="J52" s="42" t="e">
        <f t="shared" si="10"/>
        <v>#NUM!</v>
      </c>
      <c r="K52" s="42" t="e">
        <f t="shared" si="11"/>
        <v>#NUM!</v>
      </c>
      <c r="L52" s="42" t="e">
        <f t="shared" si="12"/>
        <v>#NUM!</v>
      </c>
      <c r="M52" s="50" t="e">
        <f t="shared" si="13"/>
        <v>#NUM!</v>
      </c>
      <c r="N52" s="29"/>
      <c r="O52" s="56"/>
      <c r="P52" s="52" t="e">
        <f t="shared" si="16"/>
        <v>#NUM!</v>
      </c>
      <c r="Q52" s="82">
        <f t="shared" si="14"/>
        <v>36</v>
      </c>
      <c r="R52" s="53"/>
      <c r="S52" s="54">
        <f t="shared" si="15"/>
        <v>1</v>
      </c>
    </row>
    <row r="53" spans="1:19" x14ac:dyDescent="0.25">
      <c r="A53" s="4" t="s">
        <v>61</v>
      </c>
      <c r="B53" s="5" t="s">
        <v>62</v>
      </c>
      <c r="C53" s="61" t="e">
        <f>RANK(P53,P47:P81,0)</f>
        <v>#NUM!</v>
      </c>
      <c r="D53" s="24" t="e">
        <f t="shared" si="4"/>
        <v>#NUM!</v>
      </c>
      <c r="E53" s="42" t="e">
        <f t="shared" si="5"/>
        <v>#NUM!</v>
      </c>
      <c r="F53" s="42" t="e">
        <f t="shared" si="6"/>
        <v>#NUM!</v>
      </c>
      <c r="G53" s="42" t="e">
        <f t="shared" si="7"/>
        <v>#NUM!</v>
      </c>
      <c r="H53" s="42" t="e">
        <f t="shared" si="8"/>
        <v>#NUM!</v>
      </c>
      <c r="I53" s="42" t="e">
        <f t="shared" si="9"/>
        <v>#NUM!</v>
      </c>
      <c r="J53" s="42" t="e">
        <f t="shared" si="10"/>
        <v>#NUM!</v>
      </c>
      <c r="K53" s="42" t="e">
        <f t="shared" si="11"/>
        <v>#NUM!</v>
      </c>
      <c r="L53" s="42" t="e">
        <f t="shared" si="12"/>
        <v>#NUM!</v>
      </c>
      <c r="M53" s="50" t="e">
        <f t="shared" si="13"/>
        <v>#NUM!</v>
      </c>
      <c r="N53" s="29"/>
      <c r="O53" s="56"/>
      <c r="P53" s="52" t="e">
        <f t="shared" ref="P53" si="17">SUM(D53:M53)</f>
        <v>#NUM!</v>
      </c>
      <c r="Q53" s="82" t="e">
        <f t="shared" si="14"/>
        <v>#DIV/0!</v>
      </c>
      <c r="R53" s="53"/>
      <c r="S53" s="54">
        <f t="shared" si="15"/>
        <v>0</v>
      </c>
    </row>
    <row r="54" spans="1:19" x14ac:dyDescent="0.25">
      <c r="A54" s="4" t="s">
        <v>14</v>
      </c>
      <c r="B54" s="5" t="s">
        <v>7</v>
      </c>
      <c r="C54" s="61" t="e">
        <f>RANK(P54,P47:P81,0)</f>
        <v>#NUM!</v>
      </c>
      <c r="D54" s="24" t="e">
        <f t="shared" si="4"/>
        <v>#NUM!</v>
      </c>
      <c r="E54" s="42" t="e">
        <f t="shared" si="5"/>
        <v>#NUM!</v>
      </c>
      <c r="F54" s="42" t="e">
        <f t="shared" si="6"/>
        <v>#NUM!</v>
      </c>
      <c r="G54" s="42" t="e">
        <f t="shared" si="7"/>
        <v>#NUM!</v>
      </c>
      <c r="H54" s="42" t="e">
        <f t="shared" si="8"/>
        <v>#NUM!</v>
      </c>
      <c r="I54" s="42" t="e">
        <f t="shared" si="9"/>
        <v>#NUM!</v>
      </c>
      <c r="J54" s="42" t="e">
        <f t="shared" si="10"/>
        <v>#NUM!</v>
      </c>
      <c r="K54" s="42" t="e">
        <f t="shared" si="11"/>
        <v>#NUM!</v>
      </c>
      <c r="L54" s="42" t="e">
        <f t="shared" si="12"/>
        <v>#NUM!</v>
      </c>
      <c r="M54" s="50" t="e">
        <f t="shared" si="13"/>
        <v>#NUM!</v>
      </c>
      <c r="N54" s="29"/>
      <c r="O54" s="51"/>
      <c r="P54" s="52" t="e">
        <f t="shared" si="16"/>
        <v>#NUM!</v>
      </c>
      <c r="Q54" s="82" t="e">
        <f t="shared" si="14"/>
        <v>#DIV/0!</v>
      </c>
      <c r="R54" s="53"/>
      <c r="S54" s="54">
        <f t="shared" si="15"/>
        <v>0</v>
      </c>
    </row>
    <row r="55" spans="1:19" x14ac:dyDescent="0.25">
      <c r="A55" s="4" t="s">
        <v>66</v>
      </c>
      <c r="B55" s="5" t="s">
        <v>67</v>
      </c>
      <c r="C55" s="61" t="e">
        <f>RANK(P55,P47:P81,0)</f>
        <v>#NUM!</v>
      </c>
      <c r="D55" s="24" t="e">
        <f t="shared" si="4"/>
        <v>#NUM!</v>
      </c>
      <c r="E55" s="42" t="e">
        <f t="shared" si="5"/>
        <v>#NUM!</v>
      </c>
      <c r="F55" s="42" t="e">
        <f t="shared" si="6"/>
        <v>#NUM!</v>
      </c>
      <c r="G55" s="42" t="e">
        <f t="shared" si="7"/>
        <v>#NUM!</v>
      </c>
      <c r="H55" s="42" t="e">
        <f t="shared" si="8"/>
        <v>#NUM!</v>
      </c>
      <c r="I55" s="42" t="e">
        <f t="shared" si="9"/>
        <v>#NUM!</v>
      </c>
      <c r="J55" s="42" t="e">
        <f t="shared" si="10"/>
        <v>#NUM!</v>
      </c>
      <c r="K55" s="42" t="e">
        <f t="shared" si="11"/>
        <v>#NUM!</v>
      </c>
      <c r="L55" s="42" t="e">
        <f t="shared" si="12"/>
        <v>#NUM!</v>
      </c>
      <c r="M55" s="50" t="e">
        <f t="shared" si="13"/>
        <v>#NUM!</v>
      </c>
      <c r="N55" s="29"/>
      <c r="O55" s="51"/>
      <c r="P55" s="52" t="e">
        <f t="shared" ref="P55" si="18">SUM(D55:M55)</f>
        <v>#NUM!</v>
      </c>
      <c r="Q55" s="82" t="e">
        <f t="shared" si="14"/>
        <v>#DIV/0!</v>
      </c>
      <c r="R55" s="53"/>
      <c r="S55" s="54">
        <f t="shared" si="15"/>
        <v>0</v>
      </c>
    </row>
    <row r="56" spans="1:19" x14ac:dyDescent="0.25">
      <c r="A56" s="4" t="s">
        <v>15</v>
      </c>
      <c r="B56" s="5" t="s">
        <v>16</v>
      </c>
      <c r="C56" s="61" t="e">
        <f>RANK(P56,P47:P81,0)</f>
        <v>#NUM!</v>
      </c>
      <c r="D56" s="24" t="e">
        <f t="shared" si="4"/>
        <v>#NUM!</v>
      </c>
      <c r="E56" s="42" t="e">
        <f t="shared" si="5"/>
        <v>#NUM!</v>
      </c>
      <c r="F56" s="42" t="e">
        <f t="shared" si="6"/>
        <v>#NUM!</v>
      </c>
      <c r="G56" s="42" t="e">
        <f t="shared" si="7"/>
        <v>#NUM!</v>
      </c>
      <c r="H56" s="42" t="e">
        <f t="shared" si="8"/>
        <v>#NUM!</v>
      </c>
      <c r="I56" s="42" t="e">
        <f t="shared" si="9"/>
        <v>#NUM!</v>
      </c>
      <c r="J56" s="42" t="e">
        <f t="shared" si="10"/>
        <v>#NUM!</v>
      </c>
      <c r="K56" s="42" t="e">
        <f t="shared" si="11"/>
        <v>#NUM!</v>
      </c>
      <c r="L56" s="42" t="e">
        <f t="shared" si="12"/>
        <v>#NUM!</v>
      </c>
      <c r="M56" s="50" t="e">
        <f t="shared" si="13"/>
        <v>#NUM!</v>
      </c>
      <c r="N56" s="29"/>
      <c r="O56" s="42"/>
      <c r="P56" s="57" t="e">
        <f t="shared" ref="P56" si="19">SUM(D56:M56)</f>
        <v>#NUM!</v>
      </c>
      <c r="Q56" s="82" t="e">
        <f t="shared" si="14"/>
        <v>#DIV/0!</v>
      </c>
      <c r="R56" s="53"/>
      <c r="S56" s="54">
        <f t="shared" si="15"/>
        <v>0</v>
      </c>
    </row>
    <row r="57" spans="1:19" x14ac:dyDescent="0.25">
      <c r="A57" s="4" t="s">
        <v>17</v>
      </c>
      <c r="B57" s="5" t="s">
        <v>18</v>
      </c>
      <c r="C57" s="61" t="e">
        <f>RANK(P57,P47:P81,0)</f>
        <v>#NUM!</v>
      </c>
      <c r="D57" s="24">
        <f t="shared" si="4"/>
        <v>23</v>
      </c>
      <c r="E57" s="42" t="e">
        <f t="shared" si="5"/>
        <v>#NUM!</v>
      </c>
      <c r="F57" s="42" t="e">
        <f t="shared" si="6"/>
        <v>#NUM!</v>
      </c>
      <c r="G57" s="42" t="e">
        <f t="shared" si="7"/>
        <v>#NUM!</v>
      </c>
      <c r="H57" s="42" t="e">
        <f t="shared" si="8"/>
        <v>#NUM!</v>
      </c>
      <c r="I57" s="42" t="e">
        <f t="shared" si="9"/>
        <v>#NUM!</v>
      </c>
      <c r="J57" s="42" t="e">
        <f t="shared" si="10"/>
        <v>#NUM!</v>
      </c>
      <c r="K57" s="42" t="e">
        <f t="shared" si="11"/>
        <v>#NUM!</v>
      </c>
      <c r="L57" s="42" t="e">
        <f t="shared" si="12"/>
        <v>#NUM!</v>
      </c>
      <c r="M57" s="50" t="e">
        <f t="shared" si="13"/>
        <v>#NUM!</v>
      </c>
      <c r="N57" s="29"/>
      <c r="O57" s="42"/>
      <c r="P57" s="52" t="e">
        <f t="shared" si="16"/>
        <v>#NUM!</v>
      </c>
      <c r="Q57" s="82">
        <f t="shared" si="14"/>
        <v>23</v>
      </c>
      <c r="R57" s="53"/>
      <c r="S57" s="54">
        <f t="shared" si="15"/>
        <v>1</v>
      </c>
    </row>
    <row r="58" spans="1:19" x14ac:dyDescent="0.25">
      <c r="A58" s="4" t="s">
        <v>49</v>
      </c>
      <c r="B58" s="5" t="s">
        <v>50</v>
      </c>
      <c r="C58" s="61" t="e">
        <f>RANK(P58,P47:P81,0)</f>
        <v>#NUM!</v>
      </c>
      <c r="D58" s="24">
        <f t="shared" si="4"/>
        <v>29</v>
      </c>
      <c r="E58" s="42" t="e">
        <f t="shared" si="5"/>
        <v>#NUM!</v>
      </c>
      <c r="F58" s="42" t="e">
        <f t="shared" si="6"/>
        <v>#NUM!</v>
      </c>
      <c r="G58" s="42" t="e">
        <f t="shared" si="7"/>
        <v>#NUM!</v>
      </c>
      <c r="H58" s="42" t="e">
        <f t="shared" si="8"/>
        <v>#NUM!</v>
      </c>
      <c r="I58" s="42" t="e">
        <f t="shared" si="9"/>
        <v>#NUM!</v>
      </c>
      <c r="J58" s="42" t="e">
        <f t="shared" si="10"/>
        <v>#NUM!</v>
      </c>
      <c r="K58" s="42" t="e">
        <f t="shared" si="11"/>
        <v>#NUM!</v>
      </c>
      <c r="L58" s="42" t="e">
        <f t="shared" si="12"/>
        <v>#NUM!</v>
      </c>
      <c r="M58" s="50" t="e">
        <f t="shared" si="13"/>
        <v>#NUM!</v>
      </c>
      <c r="N58" s="29"/>
      <c r="O58" s="42"/>
      <c r="P58" s="52" t="e">
        <f t="shared" si="16"/>
        <v>#NUM!</v>
      </c>
      <c r="Q58" s="82">
        <f t="shared" si="14"/>
        <v>29</v>
      </c>
      <c r="R58" s="53"/>
      <c r="S58" s="54">
        <f t="shared" si="15"/>
        <v>1</v>
      </c>
    </row>
    <row r="59" spans="1:19" x14ac:dyDescent="0.25">
      <c r="A59" s="2" t="s">
        <v>65</v>
      </c>
      <c r="B59" s="3" t="s">
        <v>19</v>
      </c>
      <c r="C59" s="61" t="e">
        <f>RANK(P59,P47:P81,0)</f>
        <v>#NUM!</v>
      </c>
      <c r="D59" s="24" t="e">
        <f t="shared" si="4"/>
        <v>#NUM!</v>
      </c>
      <c r="E59" s="42" t="e">
        <f t="shared" si="5"/>
        <v>#NUM!</v>
      </c>
      <c r="F59" s="42" t="e">
        <f t="shared" si="6"/>
        <v>#NUM!</v>
      </c>
      <c r="G59" s="42" t="e">
        <f t="shared" si="7"/>
        <v>#NUM!</v>
      </c>
      <c r="H59" s="42" t="e">
        <f t="shared" si="8"/>
        <v>#NUM!</v>
      </c>
      <c r="I59" s="42" t="e">
        <f t="shared" si="9"/>
        <v>#NUM!</v>
      </c>
      <c r="J59" s="42" t="e">
        <f t="shared" si="10"/>
        <v>#NUM!</v>
      </c>
      <c r="K59" s="42" t="e">
        <f t="shared" si="11"/>
        <v>#NUM!</v>
      </c>
      <c r="L59" s="42" t="e">
        <f t="shared" si="12"/>
        <v>#NUM!</v>
      </c>
      <c r="M59" s="50" t="e">
        <f t="shared" si="13"/>
        <v>#NUM!</v>
      </c>
      <c r="N59" s="29"/>
      <c r="O59" s="42"/>
      <c r="P59" s="52" t="e">
        <f t="shared" ref="P59" si="20">SUM(D59:M59)</f>
        <v>#NUM!</v>
      </c>
      <c r="Q59" s="82" t="e">
        <f t="shared" si="14"/>
        <v>#DIV/0!</v>
      </c>
      <c r="R59" s="53"/>
      <c r="S59" s="54">
        <f t="shared" si="15"/>
        <v>0</v>
      </c>
    </row>
    <row r="60" spans="1:19" x14ac:dyDescent="0.25">
      <c r="A60" s="2" t="s">
        <v>74</v>
      </c>
      <c r="B60" s="3" t="s">
        <v>64</v>
      </c>
      <c r="C60" s="61" t="e">
        <f>RANK(P60,P47:P81,0)</f>
        <v>#NUM!</v>
      </c>
      <c r="D60" s="24">
        <f t="shared" si="4"/>
        <v>26</v>
      </c>
      <c r="E60" s="42" t="e">
        <f t="shared" si="5"/>
        <v>#NUM!</v>
      </c>
      <c r="F60" s="42" t="e">
        <f t="shared" si="6"/>
        <v>#NUM!</v>
      </c>
      <c r="G60" s="42" t="e">
        <f t="shared" si="7"/>
        <v>#NUM!</v>
      </c>
      <c r="H60" s="42" t="e">
        <f t="shared" si="8"/>
        <v>#NUM!</v>
      </c>
      <c r="I60" s="42" t="e">
        <f t="shared" si="9"/>
        <v>#NUM!</v>
      </c>
      <c r="J60" s="42" t="e">
        <f t="shared" si="10"/>
        <v>#NUM!</v>
      </c>
      <c r="K60" s="42" t="e">
        <f t="shared" si="11"/>
        <v>#NUM!</v>
      </c>
      <c r="L60" s="42" t="e">
        <f t="shared" si="12"/>
        <v>#NUM!</v>
      </c>
      <c r="M60" s="50" t="e">
        <f t="shared" si="13"/>
        <v>#NUM!</v>
      </c>
      <c r="N60" s="29"/>
      <c r="O60" s="42"/>
      <c r="P60" s="52" t="e">
        <f t="shared" ref="P60" si="21">SUM(D60:M60)</f>
        <v>#NUM!</v>
      </c>
      <c r="Q60" s="82">
        <f t="shared" si="14"/>
        <v>26</v>
      </c>
      <c r="R60" s="53"/>
      <c r="S60" s="54">
        <f t="shared" si="15"/>
        <v>1</v>
      </c>
    </row>
    <row r="61" spans="1:19" x14ac:dyDescent="0.25">
      <c r="A61" s="2" t="s">
        <v>63</v>
      </c>
      <c r="B61" s="3" t="s">
        <v>64</v>
      </c>
      <c r="C61" s="61" t="e">
        <f>RANK(P61,P47:P81,0)</f>
        <v>#NUM!</v>
      </c>
      <c r="D61" s="24">
        <f t="shared" si="4"/>
        <v>31</v>
      </c>
      <c r="E61" s="42" t="e">
        <f t="shared" si="5"/>
        <v>#NUM!</v>
      </c>
      <c r="F61" s="42" t="e">
        <f t="shared" si="6"/>
        <v>#NUM!</v>
      </c>
      <c r="G61" s="42" t="e">
        <f t="shared" si="7"/>
        <v>#NUM!</v>
      </c>
      <c r="H61" s="42" t="e">
        <f t="shared" si="8"/>
        <v>#NUM!</v>
      </c>
      <c r="I61" s="42" t="e">
        <f t="shared" si="9"/>
        <v>#NUM!</v>
      </c>
      <c r="J61" s="42" t="e">
        <f t="shared" si="10"/>
        <v>#NUM!</v>
      </c>
      <c r="K61" s="42" t="e">
        <f t="shared" si="11"/>
        <v>#NUM!</v>
      </c>
      <c r="L61" s="42" t="e">
        <f t="shared" si="12"/>
        <v>#NUM!</v>
      </c>
      <c r="M61" s="50" t="e">
        <f t="shared" si="13"/>
        <v>#NUM!</v>
      </c>
      <c r="N61" s="29"/>
      <c r="O61" s="42"/>
      <c r="P61" s="52" t="e">
        <f t="shared" ref="P61" si="22">SUM(D61:M61)</f>
        <v>#NUM!</v>
      </c>
      <c r="Q61" s="82">
        <f t="shared" si="14"/>
        <v>31</v>
      </c>
      <c r="R61" s="53"/>
      <c r="S61" s="54">
        <f t="shared" si="15"/>
        <v>1</v>
      </c>
    </row>
    <row r="62" spans="1:19" x14ac:dyDescent="0.25">
      <c r="A62" s="2" t="s">
        <v>68</v>
      </c>
      <c r="B62" s="3" t="s">
        <v>69</v>
      </c>
      <c r="C62" s="61" t="e">
        <f>RANK(P62,P47:P81,0)</f>
        <v>#NUM!</v>
      </c>
      <c r="D62" s="24" t="e">
        <f t="shared" si="4"/>
        <v>#NUM!</v>
      </c>
      <c r="E62" s="42" t="e">
        <f t="shared" si="5"/>
        <v>#NUM!</v>
      </c>
      <c r="F62" s="42" t="e">
        <f t="shared" si="6"/>
        <v>#NUM!</v>
      </c>
      <c r="G62" s="42" t="e">
        <f t="shared" si="7"/>
        <v>#NUM!</v>
      </c>
      <c r="H62" s="42" t="e">
        <f t="shared" si="8"/>
        <v>#NUM!</v>
      </c>
      <c r="I62" s="42" t="e">
        <f t="shared" si="9"/>
        <v>#NUM!</v>
      </c>
      <c r="J62" s="42" t="e">
        <f t="shared" si="10"/>
        <v>#NUM!</v>
      </c>
      <c r="K62" s="42" t="e">
        <f t="shared" si="11"/>
        <v>#NUM!</v>
      </c>
      <c r="L62" s="42" t="e">
        <f t="shared" si="12"/>
        <v>#NUM!</v>
      </c>
      <c r="M62" s="50" t="e">
        <f t="shared" si="13"/>
        <v>#NUM!</v>
      </c>
      <c r="N62" s="29"/>
      <c r="O62" s="42"/>
      <c r="P62" s="52" t="e">
        <f t="shared" ref="P62" si="23">SUM(D62:M62)</f>
        <v>#NUM!</v>
      </c>
      <c r="Q62" s="82" t="e">
        <f t="shared" si="14"/>
        <v>#DIV/0!</v>
      </c>
      <c r="R62" s="53"/>
      <c r="S62" s="54">
        <f t="shared" si="15"/>
        <v>0</v>
      </c>
    </row>
    <row r="63" spans="1:19" x14ac:dyDescent="0.25">
      <c r="A63" s="2" t="s">
        <v>21</v>
      </c>
      <c r="B63" s="3" t="s">
        <v>19</v>
      </c>
      <c r="C63" s="61" t="e">
        <f>RANK(P63,P47:P81,0)</f>
        <v>#NUM!</v>
      </c>
      <c r="D63" s="24" t="e">
        <f t="shared" si="4"/>
        <v>#NUM!</v>
      </c>
      <c r="E63" s="42" t="e">
        <f t="shared" si="5"/>
        <v>#NUM!</v>
      </c>
      <c r="F63" s="42" t="e">
        <f t="shared" si="6"/>
        <v>#NUM!</v>
      </c>
      <c r="G63" s="42" t="e">
        <f t="shared" si="7"/>
        <v>#NUM!</v>
      </c>
      <c r="H63" s="42" t="e">
        <f t="shared" si="8"/>
        <v>#NUM!</v>
      </c>
      <c r="I63" s="42" t="e">
        <f t="shared" si="9"/>
        <v>#NUM!</v>
      </c>
      <c r="J63" s="42" t="e">
        <f t="shared" si="10"/>
        <v>#NUM!</v>
      </c>
      <c r="K63" s="42" t="e">
        <f t="shared" si="11"/>
        <v>#NUM!</v>
      </c>
      <c r="L63" s="42" t="e">
        <f t="shared" si="12"/>
        <v>#NUM!</v>
      </c>
      <c r="M63" s="50" t="e">
        <f t="shared" si="13"/>
        <v>#NUM!</v>
      </c>
      <c r="N63" s="29"/>
      <c r="O63" s="56"/>
      <c r="P63" s="52" t="e">
        <f t="shared" ref="P63:P64" si="24">SUM(D63:M63)</f>
        <v>#NUM!</v>
      </c>
      <c r="Q63" s="82" t="e">
        <f t="shared" si="14"/>
        <v>#DIV/0!</v>
      </c>
      <c r="R63" s="53"/>
      <c r="S63" s="54">
        <f t="shared" si="15"/>
        <v>0</v>
      </c>
    </row>
    <row r="64" spans="1:19" x14ac:dyDescent="0.25">
      <c r="A64" s="2" t="s">
        <v>45</v>
      </c>
      <c r="B64" s="3" t="s">
        <v>46</v>
      </c>
      <c r="C64" s="61" t="e">
        <f>RANK(P64,P47:P81,0)</f>
        <v>#NUM!</v>
      </c>
      <c r="D64" s="24" t="e">
        <f t="shared" si="4"/>
        <v>#NUM!</v>
      </c>
      <c r="E64" s="42" t="e">
        <f t="shared" si="5"/>
        <v>#NUM!</v>
      </c>
      <c r="F64" s="42" t="e">
        <f t="shared" si="6"/>
        <v>#NUM!</v>
      </c>
      <c r="G64" s="42" t="e">
        <f t="shared" si="7"/>
        <v>#NUM!</v>
      </c>
      <c r="H64" s="42" t="e">
        <f t="shared" si="8"/>
        <v>#NUM!</v>
      </c>
      <c r="I64" s="42" t="e">
        <f t="shared" si="9"/>
        <v>#NUM!</v>
      </c>
      <c r="J64" s="42" t="e">
        <f t="shared" si="10"/>
        <v>#NUM!</v>
      </c>
      <c r="K64" s="42" t="e">
        <f t="shared" si="11"/>
        <v>#NUM!</v>
      </c>
      <c r="L64" s="42" t="e">
        <f t="shared" si="12"/>
        <v>#NUM!</v>
      </c>
      <c r="M64" s="50" t="e">
        <f t="shared" si="13"/>
        <v>#NUM!</v>
      </c>
      <c r="N64" s="29"/>
      <c r="O64" s="51"/>
      <c r="P64" s="52" t="e">
        <f t="shared" si="24"/>
        <v>#NUM!</v>
      </c>
      <c r="Q64" s="82" t="e">
        <f t="shared" si="14"/>
        <v>#DIV/0!</v>
      </c>
      <c r="R64" s="53"/>
      <c r="S64" s="54">
        <f t="shared" si="15"/>
        <v>0</v>
      </c>
    </row>
    <row r="65" spans="1:19" x14ac:dyDescent="0.25">
      <c r="A65" s="2" t="s">
        <v>70</v>
      </c>
      <c r="B65" s="3" t="s">
        <v>64</v>
      </c>
      <c r="C65" s="61" t="e">
        <f>RANK(P65,P47:P81,0)</f>
        <v>#NUM!</v>
      </c>
      <c r="D65" s="24" t="e">
        <f t="shared" si="4"/>
        <v>#NUM!</v>
      </c>
      <c r="E65" s="42" t="e">
        <f t="shared" si="5"/>
        <v>#NUM!</v>
      </c>
      <c r="F65" s="42" t="e">
        <f t="shared" si="6"/>
        <v>#NUM!</v>
      </c>
      <c r="G65" s="42" t="e">
        <f t="shared" si="7"/>
        <v>#NUM!</v>
      </c>
      <c r="H65" s="42" t="e">
        <f t="shared" si="8"/>
        <v>#NUM!</v>
      </c>
      <c r="I65" s="42" t="e">
        <f t="shared" si="9"/>
        <v>#NUM!</v>
      </c>
      <c r="J65" s="42" t="e">
        <f t="shared" si="10"/>
        <v>#NUM!</v>
      </c>
      <c r="K65" s="42" t="e">
        <f t="shared" si="11"/>
        <v>#NUM!</v>
      </c>
      <c r="L65" s="42" t="e">
        <f t="shared" si="12"/>
        <v>#NUM!</v>
      </c>
      <c r="M65" s="50" t="e">
        <f t="shared" si="13"/>
        <v>#NUM!</v>
      </c>
      <c r="N65" s="29"/>
      <c r="O65" s="51"/>
      <c r="P65" s="52" t="e">
        <f t="shared" ref="P65" si="25">SUM(D65:M65)</f>
        <v>#NUM!</v>
      </c>
      <c r="Q65" s="82" t="e">
        <f t="shared" si="14"/>
        <v>#DIV/0!</v>
      </c>
      <c r="R65" s="53"/>
      <c r="S65" s="54">
        <f t="shared" si="15"/>
        <v>0</v>
      </c>
    </row>
    <row r="66" spans="1:19" x14ac:dyDescent="0.25">
      <c r="A66" s="4" t="s">
        <v>22</v>
      </c>
      <c r="B66" s="5" t="s">
        <v>23</v>
      </c>
      <c r="C66" s="61" t="e">
        <f>RANK(P66,P47:P81,0)</f>
        <v>#NUM!</v>
      </c>
      <c r="D66" s="24" t="e">
        <f t="shared" si="4"/>
        <v>#NUM!</v>
      </c>
      <c r="E66" s="42" t="e">
        <f t="shared" si="5"/>
        <v>#NUM!</v>
      </c>
      <c r="F66" s="42" t="e">
        <f t="shared" si="6"/>
        <v>#NUM!</v>
      </c>
      <c r="G66" s="42" t="e">
        <f t="shared" si="7"/>
        <v>#NUM!</v>
      </c>
      <c r="H66" s="42" t="e">
        <f t="shared" si="8"/>
        <v>#NUM!</v>
      </c>
      <c r="I66" s="42" t="e">
        <f t="shared" si="9"/>
        <v>#NUM!</v>
      </c>
      <c r="J66" s="42" t="e">
        <f t="shared" si="10"/>
        <v>#NUM!</v>
      </c>
      <c r="K66" s="42" t="e">
        <f t="shared" si="11"/>
        <v>#NUM!</v>
      </c>
      <c r="L66" s="42" t="e">
        <f t="shared" si="12"/>
        <v>#NUM!</v>
      </c>
      <c r="M66" s="50" t="e">
        <f t="shared" si="13"/>
        <v>#NUM!</v>
      </c>
      <c r="N66" s="29"/>
      <c r="O66" s="42"/>
      <c r="P66" s="52" t="e">
        <f t="shared" si="16"/>
        <v>#NUM!</v>
      </c>
      <c r="Q66" s="82" t="e">
        <f t="shared" si="14"/>
        <v>#DIV/0!</v>
      </c>
      <c r="R66" s="53"/>
      <c r="S66" s="54">
        <f t="shared" si="15"/>
        <v>0</v>
      </c>
    </row>
    <row r="67" spans="1:19" x14ac:dyDescent="0.25">
      <c r="A67" s="4" t="s">
        <v>36</v>
      </c>
      <c r="B67" s="5" t="s">
        <v>16</v>
      </c>
      <c r="C67" s="61" t="e">
        <f>RANK(P67,P47:P81,0)</f>
        <v>#NUM!</v>
      </c>
      <c r="D67" s="24" t="e">
        <f t="shared" si="4"/>
        <v>#NUM!</v>
      </c>
      <c r="E67" s="42" t="e">
        <f t="shared" si="5"/>
        <v>#NUM!</v>
      </c>
      <c r="F67" s="42" t="e">
        <f t="shared" si="6"/>
        <v>#NUM!</v>
      </c>
      <c r="G67" s="42" t="e">
        <f t="shared" si="7"/>
        <v>#NUM!</v>
      </c>
      <c r="H67" s="42" t="e">
        <f t="shared" si="8"/>
        <v>#NUM!</v>
      </c>
      <c r="I67" s="42" t="e">
        <f t="shared" si="9"/>
        <v>#NUM!</v>
      </c>
      <c r="J67" s="42" t="e">
        <f t="shared" si="10"/>
        <v>#NUM!</v>
      </c>
      <c r="K67" s="42" t="e">
        <f t="shared" si="11"/>
        <v>#NUM!</v>
      </c>
      <c r="L67" s="42" t="e">
        <f t="shared" si="12"/>
        <v>#NUM!</v>
      </c>
      <c r="M67" s="50" t="e">
        <f t="shared" si="13"/>
        <v>#NUM!</v>
      </c>
      <c r="N67" s="29"/>
      <c r="O67" s="42"/>
      <c r="P67" s="52" t="e">
        <f t="shared" ref="P67" si="26">SUM(D67:M67)</f>
        <v>#NUM!</v>
      </c>
      <c r="Q67" s="82" t="e">
        <f t="shared" si="14"/>
        <v>#DIV/0!</v>
      </c>
      <c r="R67" s="53"/>
      <c r="S67" s="54">
        <f t="shared" si="15"/>
        <v>0</v>
      </c>
    </row>
    <row r="68" spans="1:19" x14ac:dyDescent="0.25">
      <c r="A68" s="6" t="s">
        <v>25</v>
      </c>
      <c r="B68" s="5" t="s">
        <v>26</v>
      </c>
      <c r="C68" s="61" t="e">
        <f>RANK(P68,P47:P81,0)</f>
        <v>#NUM!</v>
      </c>
      <c r="D68" s="24" t="e">
        <f t="shared" si="4"/>
        <v>#NUM!</v>
      </c>
      <c r="E68" s="42" t="e">
        <f t="shared" si="5"/>
        <v>#NUM!</v>
      </c>
      <c r="F68" s="42" t="e">
        <f t="shared" si="6"/>
        <v>#NUM!</v>
      </c>
      <c r="G68" s="42" t="e">
        <f t="shared" si="7"/>
        <v>#NUM!</v>
      </c>
      <c r="H68" s="42" t="e">
        <f t="shared" si="8"/>
        <v>#NUM!</v>
      </c>
      <c r="I68" s="42" t="e">
        <f t="shared" si="9"/>
        <v>#NUM!</v>
      </c>
      <c r="J68" s="42" t="e">
        <f t="shared" si="10"/>
        <v>#NUM!</v>
      </c>
      <c r="K68" s="42" t="e">
        <f t="shared" si="11"/>
        <v>#NUM!</v>
      </c>
      <c r="L68" s="42" t="e">
        <f t="shared" si="12"/>
        <v>#NUM!</v>
      </c>
      <c r="M68" s="50" t="e">
        <f t="shared" si="13"/>
        <v>#NUM!</v>
      </c>
      <c r="N68" s="29"/>
      <c r="O68" s="42"/>
      <c r="P68" s="52" t="e">
        <f t="shared" si="16"/>
        <v>#NUM!</v>
      </c>
      <c r="Q68" s="82" t="e">
        <f t="shared" si="14"/>
        <v>#DIV/0!</v>
      </c>
      <c r="R68" s="53"/>
      <c r="S68" s="54">
        <f t="shared" si="15"/>
        <v>0</v>
      </c>
    </row>
    <row r="69" spans="1:19" x14ac:dyDescent="0.25">
      <c r="A69" s="6" t="s">
        <v>27</v>
      </c>
      <c r="B69" s="10" t="s">
        <v>23</v>
      </c>
      <c r="C69" s="90" t="e">
        <f>RANK(P69,P47:P81,0)</f>
        <v>#NUM!</v>
      </c>
      <c r="D69" s="62">
        <f t="shared" si="4"/>
        <v>26</v>
      </c>
      <c r="E69" s="25" t="e">
        <f t="shared" si="5"/>
        <v>#NUM!</v>
      </c>
      <c r="F69" s="25" t="e">
        <f t="shared" si="6"/>
        <v>#NUM!</v>
      </c>
      <c r="G69" s="25" t="e">
        <f t="shared" si="7"/>
        <v>#NUM!</v>
      </c>
      <c r="H69" s="25" t="e">
        <f t="shared" si="8"/>
        <v>#NUM!</v>
      </c>
      <c r="I69" s="25" t="e">
        <f t="shared" si="9"/>
        <v>#NUM!</v>
      </c>
      <c r="J69" s="25" t="e">
        <f t="shared" si="10"/>
        <v>#NUM!</v>
      </c>
      <c r="K69" s="25" t="e">
        <f t="shared" si="11"/>
        <v>#NUM!</v>
      </c>
      <c r="L69" s="25" t="e">
        <f t="shared" si="12"/>
        <v>#NUM!</v>
      </c>
      <c r="M69" s="25" t="e">
        <f t="shared" si="13"/>
        <v>#NUM!</v>
      </c>
      <c r="N69" s="38"/>
      <c r="O69" s="51"/>
      <c r="P69" s="58" t="e">
        <f t="shared" si="16"/>
        <v>#NUM!</v>
      </c>
      <c r="Q69" s="82">
        <f t="shared" si="14"/>
        <v>26</v>
      </c>
      <c r="R69" s="53"/>
      <c r="S69" s="59">
        <f t="shared" si="15"/>
        <v>1</v>
      </c>
    </row>
    <row r="70" spans="1:19" x14ac:dyDescent="0.25">
      <c r="A70" s="6" t="s">
        <v>56</v>
      </c>
      <c r="B70" s="88" t="s">
        <v>57</v>
      </c>
      <c r="C70" s="90" t="e">
        <f>RANK(P70,P47:P81,0)</f>
        <v>#NUM!</v>
      </c>
      <c r="D70" s="62">
        <f t="shared" si="4"/>
        <v>30</v>
      </c>
      <c r="E70" s="25" t="e">
        <f t="shared" si="5"/>
        <v>#NUM!</v>
      </c>
      <c r="F70" s="25" t="e">
        <f t="shared" si="6"/>
        <v>#NUM!</v>
      </c>
      <c r="G70" s="25" t="e">
        <f t="shared" si="7"/>
        <v>#NUM!</v>
      </c>
      <c r="H70" s="25" t="e">
        <f t="shared" si="8"/>
        <v>#NUM!</v>
      </c>
      <c r="I70" s="25" t="e">
        <f t="shared" si="9"/>
        <v>#NUM!</v>
      </c>
      <c r="J70" s="25" t="e">
        <f t="shared" si="10"/>
        <v>#NUM!</v>
      </c>
      <c r="K70" s="25" t="e">
        <f t="shared" si="11"/>
        <v>#NUM!</v>
      </c>
      <c r="L70" s="25" t="e">
        <f t="shared" si="12"/>
        <v>#NUM!</v>
      </c>
      <c r="M70" s="25" t="e">
        <f t="shared" si="13"/>
        <v>#NUM!</v>
      </c>
      <c r="N70" s="38"/>
      <c r="O70" s="51"/>
      <c r="P70" s="58" t="e">
        <f t="shared" ref="P70" si="27">SUM(D70:M70)</f>
        <v>#NUM!</v>
      </c>
      <c r="Q70" s="82">
        <f t="shared" si="14"/>
        <v>30</v>
      </c>
      <c r="R70" s="53"/>
      <c r="S70" s="59">
        <f t="shared" si="15"/>
        <v>1</v>
      </c>
    </row>
    <row r="71" spans="1:19" x14ac:dyDescent="0.25">
      <c r="A71" s="6" t="s">
        <v>71</v>
      </c>
      <c r="B71" s="88" t="s">
        <v>72</v>
      </c>
      <c r="C71" s="90" t="e">
        <f>RANK(P71,P47:P81,0)</f>
        <v>#NUM!</v>
      </c>
      <c r="D71" s="62" t="e">
        <f t="shared" si="4"/>
        <v>#NUM!</v>
      </c>
      <c r="E71" s="25" t="e">
        <f t="shared" si="5"/>
        <v>#NUM!</v>
      </c>
      <c r="F71" s="25" t="e">
        <f t="shared" si="6"/>
        <v>#NUM!</v>
      </c>
      <c r="G71" s="25" t="e">
        <f t="shared" si="7"/>
        <v>#NUM!</v>
      </c>
      <c r="H71" s="25" t="e">
        <f t="shared" si="8"/>
        <v>#NUM!</v>
      </c>
      <c r="I71" s="25" t="e">
        <f t="shared" si="9"/>
        <v>#NUM!</v>
      </c>
      <c r="J71" s="25" t="e">
        <f t="shared" si="10"/>
        <v>#NUM!</v>
      </c>
      <c r="K71" s="25" t="e">
        <f t="shared" si="11"/>
        <v>#NUM!</v>
      </c>
      <c r="L71" s="25" t="e">
        <f t="shared" si="12"/>
        <v>#NUM!</v>
      </c>
      <c r="M71" s="25" t="e">
        <f t="shared" si="13"/>
        <v>#NUM!</v>
      </c>
      <c r="N71" s="38"/>
      <c r="O71" s="51"/>
      <c r="P71" s="58" t="e">
        <f t="shared" ref="P71" si="28">SUM(D71:M71)</f>
        <v>#NUM!</v>
      </c>
      <c r="Q71" s="82" t="e">
        <f t="shared" si="14"/>
        <v>#DIV/0!</v>
      </c>
      <c r="R71" s="53"/>
      <c r="S71" s="59">
        <f t="shared" si="15"/>
        <v>0</v>
      </c>
    </row>
    <row r="72" spans="1:19" x14ac:dyDescent="0.25">
      <c r="A72" s="6" t="s">
        <v>53</v>
      </c>
      <c r="B72" s="88" t="s">
        <v>58</v>
      </c>
      <c r="C72" s="90" t="e">
        <f>RANK(P72,P47:P81,0)</f>
        <v>#NUM!</v>
      </c>
      <c r="D72" s="62" t="e">
        <f t="shared" si="4"/>
        <v>#NUM!</v>
      </c>
      <c r="E72" s="25" t="e">
        <f t="shared" si="5"/>
        <v>#NUM!</v>
      </c>
      <c r="F72" s="25" t="e">
        <f t="shared" si="6"/>
        <v>#NUM!</v>
      </c>
      <c r="G72" s="25" t="e">
        <f t="shared" si="7"/>
        <v>#NUM!</v>
      </c>
      <c r="H72" s="25" t="e">
        <f t="shared" si="8"/>
        <v>#NUM!</v>
      </c>
      <c r="I72" s="25" t="e">
        <f t="shared" si="9"/>
        <v>#NUM!</v>
      </c>
      <c r="J72" s="25" t="e">
        <f t="shared" si="10"/>
        <v>#NUM!</v>
      </c>
      <c r="K72" s="25" t="e">
        <f t="shared" si="11"/>
        <v>#NUM!</v>
      </c>
      <c r="L72" s="25" t="e">
        <f t="shared" si="12"/>
        <v>#NUM!</v>
      </c>
      <c r="M72" s="25" t="e">
        <f t="shared" si="13"/>
        <v>#NUM!</v>
      </c>
      <c r="N72" s="38"/>
      <c r="O72" s="51"/>
      <c r="P72" s="58" t="e">
        <f t="shared" ref="P72" si="29">SUM(D72:M72)</f>
        <v>#NUM!</v>
      </c>
      <c r="Q72" s="82" t="e">
        <f t="shared" si="14"/>
        <v>#DIV/0!</v>
      </c>
      <c r="R72" s="53"/>
      <c r="S72" s="59">
        <f t="shared" si="15"/>
        <v>0</v>
      </c>
    </row>
    <row r="73" spans="1:19" x14ac:dyDescent="0.25">
      <c r="A73" s="6" t="s">
        <v>59</v>
      </c>
      <c r="B73" s="88" t="s">
        <v>60</v>
      </c>
      <c r="C73" s="90" t="e">
        <f>RANK(P73,P47:P81,0)</f>
        <v>#NUM!</v>
      </c>
      <c r="D73" s="62" t="e">
        <f t="shared" si="4"/>
        <v>#NUM!</v>
      </c>
      <c r="E73" s="25" t="e">
        <f t="shared" si="5"/>
        <v>#NUM!</v>
      </c>
      <c r="F73" s="25" t="e">
        <f t="shared" si="6"/>
        <v>#NUM!</v>
      </c>
      <c r="G73" s="25" t="e">
        <f t="shared" si="7"/>
        <v>#NUM!</v>
      </c>
      <c r="H73" s="25" t="e">
        <f t="shared" si="8"/>
        <v>#NUM!</v>
      </c>
      <c r="I73" s="25" t="e">
        <f t="shared" si="9"/>
        <v>#NUM!</v>
      </c>
      <c r="J73" s="25" t="e">
        <f t="shared" si="10"/>
        <v>#NUM!</v>
      </c>
      <c r="K73" s="25" t="e">
        <f t="shared" si="11"/>
        <v>#NUM!</v>
      </c>
      <c r="L73" s="25" t="e">
        <f t="shared" si="12"/>
        <v>#NUM!</v>
      </c>
      <c r="M73" s="25" t="e">
        <f t="shared" si="13"/>
        <v>#NUM!</v>
      </c>
      <c r="N73" s="38"/>
      <c r="O73" s="51"/>
      <c r="P73" s="58" t="e">
        <f t="shared" ref="P73" si="30">SUM(D73:M73)</f>
        <v>#NUM!</v>
      </c>
      <c r="Q73" s="82" t="e">
        <f t="shared" si="14"/>
        <v>#DIV/0!</v>
      </c>
      <c r="R73" s="53"/>
      <c r="S73" s="59">
        <f t="shared" si="15"/>
        <v>0</v>
      </c>
    </row>
    <row r="74" spans="1:19" x14ac:dyDescent="0.25">
      <c r="A74" s="6" t="s">
        <v>47</v>
      </c>
      <c r="B74" s="88" t="s">
        <v>48</v>
      </c>
      <c r="C74" s="90" t="e">
        <f>RANK(P74,P47:P81,0)</f>
        <v>#NUM!</v>
      </c>
      <c r="D74" s="62" t="e">
        <f t="shared" si="4"/>
        <v>#NUM!</v>
      </c>
      <c r="E74" s="25" t="e">
        <f t="shared" si="5"/>
        <v>#NUM!</v>
      </c>
      <c r="F74" s="25" t="e">
        <f t="shared" si="6"/>
        <v>#NUM!</v>
      </c>
      <c r="G74" s="25" t="e">
        <f t="shared" si="7"/>
        <v>#NUM!</v>
      </c>
      <c r="H74" s="25" t="e">
        <f t="shared" si="8"/>
        <v>#NUM!</v>
      </c>
      <c r="I74" s="25" t="e">
        <f t="shared" si="9"/>
        <v>#NUM!</v>
      </c>
      <c r="J74" s="25" t="e">
        <f t="shared" si="10"/>
        <v>#NUM!</v>
      </c>
      <c r="K74" s="25" t="e">
        <f t="shared" si="11"/>
        <v>#NUM!</v>
      </c>
      <c r="L74" s="25" t="e">
        <f t="shared" si="12"/>
        <v>#NUM!</v>
      </c>
      <c r="M74" s="25" t="e">
        <f t="shared" si="13"/>
        <v>#NUM!</v>
      </c>
      <c r="N74" s="38"/>
      <c r="O74" s="51"/>
      <c r="P74" s="58" t="e">
        <f t="shared" ref="P74:P81" si="31">SUM(D74:M74)</f>
        <v>#NUM!</v>
      </c>
      <c r="Q74" s="82" t="e">
        <f t="shared" si="14"/>
        <v>#DIV/0!</v>
      </c>
      <c r="R74" s="53"/>
      <c r="S74" s="59">
        <f t="shared" si="15"/>
        <v>0</v>
      </c>
    </row>
    <row r="75" spans="1:19" x14ac:dyDescent="0.25">
      <c r="A75" s="6" t="s">
        <v>28</v>
      </c>
      <c r="B75" s="88" t="s">
        <v>16</v>
      </c>
      <c r="C75" s="90" t="e">
        <f>RANK(P75,P47:P81,0)</f>
        <v>#NUM!</v>
      </c>
      <c r="D75" s="62">
        <f t="shared" si="4"/>
        <v>30</v>
      </c>
      <c r="E75" s="25" t="e">
        <f t="shared" si="5"/>
        <v>#NUM!</v>
      </c>
      <c r="F75" s="25" t="e">
        <f t="shared" si="6"/>
        <v>#NUM!</v>
      </c>
      <c r="G75" s="25" t="e">
        <f t="shared" si="7"/>
        <v>#NUM!</v>
      </c>
      <c r="H75" s="25" t="e">
        <f t="shared" si="8"/>
        <v>#NUM!</v>
      </c>
      <c r="I75" s="25" t="e">
        <f t="shared" si="9"/>
        <v>#NUM!</v>
      </c>
      <c r="J75" s="25" t="e">
        <f t="shared" si="10"/>
        <v>#NUM!</v>
      </c>
      <c r="K75" s="25" t="e">
        <f t="shared" si="11"/>
        <v>#NUM!</v>
      </c>
      <c r="L75" s="25" t="e">
        <f t="shared" si="12"/>
        <v>#NUM!</v>
      </c>
      <c r="M75" s="25" t="e">
        <f t="shared" si="13"/>
        <v>#NUM!</v>
      </c>
      <c r="N75" s="38"/>
      <c r="O75" s="51"/>
      <c r="P75" s="58" t="e">
        <f t="shared" si="31"/>
        <v>#NUM!</v>
      </c>
      <c r="Q75" s="82">
        <f t="shared" si="14"/>
        <v>30</v>
      </c>
      <c r="R75" s="53"/>
      <c r="S75" s="59">
        <f t="shared" si="15"/>
        <v>1</v>
      </c>
    </row>
    <row r="76" spans="1:19" x14ac:dyDescent="0.25">
      <c r="A76" s="6" t="s">
        <v>29</v>
      </c>
      <c r="B76" s="88" t="s">
        <v>44</v>
      </c>
      <c r="C76" s="90" t="e">
        <f>RANK(P76,P47:P81,0)</f>
        <v>#NUM!</v>
      </c>
      <c r="D76" s="62" t="e">
        <f t="shared" si="4"/>
        <v>#NUM!</v>
      </c>
      <c r="E76" s="25" t="e">
        <f t="shared" si="5"/>
        <v>#NUM!</v>
      </c>
      <c r="F76" s="25" t="e">
        <f t="shared" si="6"/>
        <v>#NUM!</v>
      </c>
      <c r="G76" s="25" t="e">
        <f t="shared" si="7"/>
        <v>#NUM!</v>
      </c>
      <c r="H76" s="25" t="e">
        <f t="shared" si="8"/>
        <v>#NUM!</v>
      </c>
      <c r="I76" s="25" t="e">
        <f t="shared" si="9"/>
        <v>#NUM!</v>
      </c>
      <c r="J76" s="25" t="e">
        <f t="shared" si="10"/>
        <v>#NUM!</v>
      </c>
      <c r="K76" s="25" t="e">
        <f t="shared" si="11"/>
        <v>#NUM!</v>
      </c>
      <c r="L76" s="25" t="e">
        <f t="shared" si="12"/>
        <v>#NUM!</v>
      </c>
      <c r="M76" s="25" t="e">
        <f t="shared" si="13"/>
        <v>#NUM!</v>
      </c>
      <c r="N76" s="38"/>
      <c r="O76" s="51"/>
      <c r="P76" s="58" t="e">
        <f t="shared" si="31"/>
        <v>#NUM!</v>
      </c>
      <c r="Q76" s="82" t="e">
        <f t="shared" si="14"/>
        <v>#DIV/0!</v>
      </c>
      <c r="R76" s="53"/>
      <c r="S76" s="59">
        <f t="shared" si="15"/>
        <v>0</v>
      </c>
    </row>
    <row r="77" spans="1:19" x14ac:dyDescent="0.25">
      <c r="A77" s="6" t="s">
        <v>55</v>
      </c>
      <c r="B77" s="88" t="s">
        <v>20</v>
      </c>
      <c r="C77" s="90" t="e">
        <f>RANK(P77,P47:P81,0)</f>
        <v>#NUM!</v>
      </c>
      <c r="D77" s="62" t="e">
        <f t="shared" si="4"/>
        <v>#NUM!</v>
      </c>
      <c r="E77" s="25" t="e">
        <f t="shared" si="5"/>
        <v>#NUM!</v>
      </c>
      <c r="F77" s="25" t="e">
        <f t="shared" si="6"/>
        <v>#NUM!</v>
      </c>
      <c r="G77" s="25" t="e">
        <f t="shared" si="7"/>
        <v>#NUM!</v>
      </c>
      <c r="H77" s="25" t="e">
        <f t="shared" si="8"/>
        <v>#NUM!</v>
      </c>
      <c r="I77" s="25" t="e">
        <f t="shared" si="9"/>
        <v>#NUM!</v>
      </c>
      <c r="J77" s="25" t="e">
        <f t="shared" si="10"/>
        <v>#NUM!</v>
      </c>
      <c r="K77" s="25" t="e">
        <f t="shared" si="11"/>
        <v>#NUM!</v>
      </c>
      <c r="L77" s="25" t="e">
        <f t="shared" si="12"/>
        <v>#NUM!</v>
      </c>
      <c r="M77" s="25" t="e">
        <f t="shared" si="13"/>
        <v>#NUM!</v>
      </c>
      <c r="N77" s="38"/>
      <c r="O77" s="51"/>
      <c r="P77" s="58" t="e">
        <f t="shared" ref="P77" si="32">SUM(D77:M77)</f>
        <v>#NUM!</v>
      </c>
      <c r="Q77" s="82" t="e">
        <f t="shared" si="14"/>
        <v>#DIV/0!</v>
      </c>
      <c r="R77" s="53"/>
      <c r="S77" s="59">
        <f t="shared" si="15"/>
        <v>0</v>
      </c>
    </row>
    <row r="78" spans="1:19" x14ac:dyDescent="0.25">
      <c r="A78" s="6" t="s">
        <v>39</v>
      </c>
      <c r="B78" s="88" t="s">
        <v>24</v>
      </c>
      <c r="C78" s="90" t="e">
        <f>RANK(P78,P47:P81,0)</f>
        <v>#NUM!</v>
      </c>
      <c r="D78" s="62">
        <f t="shared" si="4"/>
        <v>30</v>
      </c>
      <c r="E78" s="25" t="e">
        <f t="shared" si="5"/>
        <v>#NUM!</v>
      </c>
      <c r="F78" s="25" t="e">
        <f t="shared" si="6"/>
        <v>#NUM!</v>
      </c>
      <c r="G78" s="25" t="e">
        <f t="shared" si="7"/>
        <v>#NUM!</v>
      </c>
      <c r="H78" s="25" t="e">
        <f t="shared" si="8"/>
        <v>#NUM!</v>
      </c>
      <c r="I78" s="25" t="e">
        <f t="shared" si="9"/>
        <v>#NUM!</v>
      </c>
      <c r="J78" s="25" t="e">
        <f t="shared" si="10"/>
        <v>#NUM!</v>
      </c>
      <c r="K78" s="25" t="e">
        <f t="shared" si="11"/>
        <v>#NUM!</v>
      </c>
      <c r="L78" s="25" t="e">
        <f t="shared" si="12"/>
        <v>#NUM!</v>
      </c>
      <c r="M78" s="25" t="e">
        <f t="shared" si="13"/>
        <v>#NUM!</v>
      </c>
      <c r="N78" s="38"/>
      <c r="O78" s="51"/>
      <c r="P78" s="58" t="e">
        <f t="shared" si="31"/>
        <v>#NUM!</v>
      </c>
      <c r="Q78" s="82">
        <f t="shared" si="14"/>
        <v>30</v>
      </c>
      <c r="R78" s="53"/>
      <c r="S78" s="59">
        <f t="shared" si="15"/>
        <v>1</v>
      </c>
    </row>
    <row r="79" spans="1:19" x14ac:dyDescent="0.25">
      <c r="A79" s="6" t="s">
        <v>30</v>
      </c>
      <c r="B79" s="88" t="s">
        <v>20</v>
      </c>
      <c r="C79" s="90" t="e">
        <f>RANK(P79,P47:P81,0)</f>
        <v>#NUM!</v>
      </c>
      <c r="D79" s="62">
        <f t="shared" si="4"/>
        <v>37</v>
      </c>
      <c r="E79" s="25" t="e">
        <f t="shared" si="5"/>
        <v>#NUM!</v>
      </c>
      <c r="F79" s="25" t="e">
        <f t="shared" si="6"/>
        <v>#NUM!</v>
      </c>
      <c r="G79" s="25" t="e">
        <f t="shared" si="7"/>
        <v>#NUM!</v>
      </c>
      <c r="H79" s="25" t="e">
        <f t="shared" si="8"/>
        <v>#NUM!</v>
      </c>
      <c r="I79" s="25" t="e">
        <f t="shared" si="9"/>
        <v>#NUM!</v>
      </c>
      <c r="J79" s="25" t="e">
        <f t="shared" si="10"/>
        <v>#NUM!</v>
      </c>
      <c r="K79" s="25" t="e">
        <f t="shared" si="11"/>
        <v>#NUM!</v>
      </c>
      <c r="L79" s="25" t="e">
        <f t="shared" si="12"/>
        <v>#NUM!</v>
      </c>
      <c r="M79" s="25" t="e">
        <f t="shared" si="13"/>
        <v>#NUM!</v>
      </c>
      <c r="N79" s="38"/>
      <c r="O79" s="51"/>
      <c r="P79" s="58" t="e">
        <f t="shared" si="31"/>
        <v>#NUM!</v>
      </c>
      <c r="Q79" s="82">
        <f t="shared" si="14"/>
        <v>37</v>
      </c>
      <c r="R79" s="53"/>
      <c r="S79" s="59">
        <f t="shared" si="15"/>
        <v>1</v>
      </c>
    </row>
    <row r="80" spans="1:19" x14ac:dyDescent="0.25">
      <c r="A80" s="6" t="s">
        <v>40</v>
      </c>
      <c r="B80" s="88" t="s">
        <v>41</v>
      </c>
      <c r="C80" s="90" t="e">
        <f>RANK(P80,P47:P81,0)</f>
        <v>#NUM!</v>
      </c>
      <c r="D80" s="62" t="e">
        <f t="shared" si="4"/>
        <v>#NUM!</v>
      </c>
      <c r="E80" s="25" t="e">
        <f t="shared" si="5"/>
        <v>#NUM!</v>
      </c>
      <c r="F80" s="25" t="e">
        <f t="shared" si="6"/>
        <v>#NUM!</v>
      </c>
      <c r="G80" s="25" t="e">
        <f t="shared" si="7"/>
        <v>#NUM!</v>
      </c>
      <c r="H80" s="25" t="e">
        <f t="shared" si="8"/>
        <v>#NUM!</v>
      </c>
      <c r="I80" s="25" t="e">
        <f t="shared" si="9"/>
        <v>#NUM!</v>
      </c>
      <c r="J80" s="25" t="e">
        <f t="shared" si="10"/>
        <v>#NUM!</v>
      </c>
      <c r="K80" s="25" t="e">
        <f t="shared" si="11"/>
        <v>#NUM!</v>
      </c>
      <c r="L80" s="25" t="e">
        <f t="shared" si="12"/>
        <v>#NUM!</v>
      </c>
      <c r="M80" s="25" t="e">
        <f t="shared" si="13"/>
        <v>#NUM!</v>
      </c>
      <c r="N80" s="38"/>
      <c r="O80" s="51"/>
      <c r="P80" s="52" t="e">
        <f t="shared" si="31"/>
        <v>#NUM!</v>
      </c>
      <c r="Q80" s="82" t="e">
        <f t="shared" si="14"/>
        <v>#DIV/0!</v>
      </c>
      <c r="R80" s="53"/>
      <c r="S80" s="59">
        <f t="shared" si="15"/>
        <v>0</v>
      </c>
    </row>
    <row r="81" spans="1:19" ht="15.75" thickBot="1" x14ac:dyDescent="0.3">
      <c r="A81" s="4" t="s">
        <v>51</v>
      </c>
      <c r="B81" s="5" t="s">
        <v>52</v>
      </c>
      <c r="C81" s="91" t="e">
        <f>RANK(P81,P47:P81,0)</f>
        <v>#NUM!</v>
      </c>
      <c r="D81" s="62" t="e">
        <f t="shared" si="4"/>
        <v>#NUM!</v>
      </c>
      <c r="E81" s="25" t="e">
        <f t="shared" si="5"/>
        <v>#NUM!</v>
      </c>
      <c r="F81" s="25" t="e">
        <f t="shared" si="6"/>
        <v>#NUM!</v>
      </c>
      <c r="G81" s="25" t="e">
        <f t="shared" si="7"/>
        <v>#NUM!</v>
      </c>
      <c r="H81" s="25" t="e">
        <f t="shared" si="8"/>
        <v>#NUM!</v>
      </c>
      <c r="I81" s="25" t="e">
        <f t="shared" si="9"/>
        <v>#NUM!</v>
      </c>
      <c r="J81" s="25" t="e">
        <f t="shared" si="10"/>
        <v>#NUM!</v>
      </c>
      <c r="K81" s="25" t="e">
        <f t="shared" si="11"/>
        <v>#NUM!</v>
      </c>
      <c r="L81" s="25" t="e">
        <f t="shared" si="12"/>
        <v>#NUM!</v>
      </c>
      <c r="M81" s="25" t="e">
        <f t="shared" si="13"/>
        <v>#NUM!</v>
      </c>
      <c r="N81" s="28"/>
      <c r="O81" s="86"/>
      <c r="P81" s="87" t="e">
        <f t="shared" si="31"/>
        <v>#NUM!</v>
      </c>
      <c r="Q81" s="83" t="e">
        <f t="shared" si="14"/>
        <v>#DIV/0!</v>
      </c>
      <c r="R81" s="53"/>
      <c r="S81" s="59">
        <f t="shared" si="15"/>
        <v>0</v>
      </c>
    </row>
  </sheetData>
  <pageMargins left="0.25" right="0.25" top="0.75" bottom="0.75" header="0.3" footer="0.3"/>
  <pageSetup paperSize="9" scale="88" orientation="landscape" r:id="rId1"/>
  <rowBreaks count="2" manualBreakCount="2">
    <brk id="38" max="16383" man="1"/>
    <brk id="43" max="33" man="1"/>
  </rowBreaks>
  <ignoredErrors>
    <ignoredError sqref="AF13 AF37 AF6 AF23 AF8:AF12 AF14:AF15 AF18 AF20:AF21 AF27:AF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</dc:creator>
  <cp:lastModifiedBy>Golfclub Enzesfeld</cp:lastModifiedBy>
  <cp:lastPrinted>2024-04-13T12:16:30Z</cp:lastPrinted>
  <dcterms:created xsi:type="dcterms:W3CDTF">2010-04-08T09:47:19Z</dcterms:created>
  <dcterms:modified xsi:type="dcterms:W3CDTF">2026-04-10T11:30:48Z</dcterms:modified>
</cp:coreProperties>
</file>