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eterwolfl/Documents/Dokumente/White Birdies/01 White Birdies 2025/DO Ergebnisse/"/>
    </mc:Choice>
  </mc:AlternateContent>
  <xr:revisionPtr revIDLastSave="0" documentId="8_{E705ED28-FFC7-924C-A92C-F0F95E3E75A4}" xr6:coauthVersionLast="47" xr6:coauthVersionMax="47" xr10:uidLastSave="{00000000-0000-0000-0000-000000000000}"/>
  <bookViews>
    <workbookView xWindow="0" yWindow="500" windowWidth="25440" windowHeight="1528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Tabelle1!$A$1:$AF$78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3" i="1" l="1"/>
  <c r="L53" i="1"/>
  <c r="K53" i="1"/>
  <c r="J53" i="1"/>
  <c r="I53" i="1"/>
  <c r="H53" i="1"/>
  <c r="G53" i="1"/>
  <c r="F53" i="1"/>
  <c r="E53" i="1"/>
  <c r="D53" i="1"/>
  <c r="C53" i="1"/>
  <c r="O53" i="1"/>
  <c r="S53" i="1"/>
  <c r="C54" i="1"/>
  <c r="D54" i="1"/>
  <c r="E54" i="1"/>
  <c r="R54" i="1"/>
  <c r="L54" i="1"/>
  <c r="K54" i="1"/>
  <c r="J54" i="1"/>
  <c r="O54" i="1"/>
  <c r="S54" i="1"/>
  <c r="I54" i="1"/>
  <c r="H54" i="1"/>
  <c r="G54" i="1"/>
  <c r="F54" i="1"/>
  <c r="R48" i="1"/>
  <c r="L48" i="1"/>
  <c r="K48" i="1"/>
  <c r="J48" i="1"/>
  <c r="I48" i="1"/>
  <c r="H48" i="1"/>
  <c r="G48" i="1"/>
  <c r="F48" i="1"/>
  <c r="E48" i="1"/>
  <c r="D48" i="1"/>
  <c r="C48" i="1"/>
  <c r="O48" i="1"/>
  <c r="S48" i="1"/>
  <c r="R63" i="1"/>
  <c r="L63" i="1"/>
  <c r="K63" i="1"/>
  <c r="J63" i="1"/>
  <c r="I63" i="1"/>
  <c r="H63" i="1"/>
  <c r="G63" i="1"/>
  <c r="F63" i="1"/>
  <c r="E63" i="1"/>
  <c r="D63" i="1"/>
  <c r="C63" i="1"/>
  <c r="O63" i="1"/>
  <c r="S63" i="1"/>
  <c r="R61" i="1"/>
  <c r="L61" i="1"/>
  <c r="K61" i="1"/>
  <c r="J61" i="1"/>
  <c r="I61" i="1"/>
  <c r="H61" i="1"/>
  <c r="G61" i="1"/>
  <c r="F61" i="1"/>
  <c r="E61" i="1"/>
  <c r="D61" i="1"/>
  <c r="C61" i="1"/>
  <c r="R67" i="1"/>
  <c r="L67" i="1"/>
  <c r="K67" i="1"/>
  <c r="J67" i="1"/>
  <c r="I67" i="1"/>
  <c r="H67" i="1"/>
  <c r="G67" i="1"/>
  <c r="F67" i="1"/>
  <c r="E67" i="1"/>
  <c r="D67" i="1"/>
  <c r="C67" i="1"/>
  <c r="O67" i="1"/>
  <c r="S67" i="1"/>
  <c r="R62" i="1"/>
  <c r="L62" i="1"/>
  <c r="K62" i="1"/>
  <c r="J62" i="1"/>
  <c r="I62" i="1"/>
  <c r="H62" i="1"/>
  <c r="G62" i="1"/>
  <c r="F62" i="1"/>
  <c r="E62" i="1"/>
  <c r="D62" i="1"/>
  <c r="C62" i="1"/>
  <c r="R68" i="1"/>
  <c r="L68" i="1"/>
  <c r="K68" i="1"/>
  <c r="J68" i="1"/>
  <c r="I68" i="1"/>
  <c r="H68" i="1"/>
  <c r="G68" i="1"/>
  <c r="F68" i="1"/>
  <c r="E68" i="1"/>
  <c r="D68" i="1"/>
  <c r="C68" i="1"/>
  <c r="R50" i="1"/>
  <c r="L50" i="1"/>
  <c r="K50" i="1"/>
  <c r="J50" i="1"/>
  <c r="I50" i="1"/>
  <c r="H50" i="1"/>
  <c r="G50" i="1"/>
  <c r="F50" i="1"/>
  <c r="E50" i="1"/>
  <c r="D50" i="1"/>
  <c r="C50" i="1"/>
  <c r="C58" i="1"/>
  <c r="D58" i="1"/>
  <c r="R58" i="1"/>
  <c r="L58" i="1"/>
  <c r="K58" i="1"/>
  <c r="J58" i="1"/>
  <c r="I58" i="1"/>
  <c r="H58" i="1"/>
  <c r="G58" i="1"/>
  <c r="F58" i="1"/>
  <c r="E58" i="1"/>
  <c r="C45" i="1"/>
  <c r="D45" i="1"/>
  <c r="E45" i="1"/>
  <c r="F45" i="1"/>
  <c r="G45" i="1"/>
  <c r="H45" i="1"/>
  <c r="I45" i="1"/>
  <c r="J45" i="1"/>
  <c r="R45" i="1"/>
  <c r="L45" i="1"/>
  <c r="K45" i="1"/>
  <c r="C59" i="1"/>
  <c r="D59" i="1"/>
  <c r="E59" i="1"/>
  <c r="F59" i="1"/>
  <c r="G59" i="1"/>
  <c r="H59" i="1"/>
  <c r="R59" i="1"/>
  <c r="L59" i="1"/>
  <c r="K59" i="1"/>
  <c r="J59" i="1"/>
  <c r="O59" i="1"/>
  <c r="C42" i="1"/>
  <c r="D42" i="1"/>
  <c r="E42" i="1"/>
  <c r="F42" i="1"/>
  <c r="G42" i="1"/>
  <c r="H42" i="1"/>
  <c r="I42" i="1"/>
  <c r="J42" i="1"/>
  <c r="K42" i="1"/>
  <c r="L42" i="1"/>
  <c r="O42" i="1"/>
  <c r="S59" i="1"/>
  <c r="I59" i="1"/>
  <c r="C57" i="1"/>
  <c r="O57" i="1"/>
  <c r="S57" i="1"/>
  <c r="D57" i="1"/>
  <c r="E57" i="1"/>
  <c r="F57" i="1"/>
  <c r="G57" i="1"/>
  <c r="H57" i="1"/>
  <c r="I57" i="1"/>
  <c r="J57" i="1"/>
  <c r="K57" i="1"/>
  <c r="L57" i="1"/>
  <c r="R57" i="1"/>
  <c r="C69" i="1"/>
  <c r="D69" i="1"/>
  <c r="E69" i="1"/>
  <c r="F69" i="1"/>
  <c r="G69" i="1"/>
  <c r="H69" i="1"/>
  <c r="I69" i="1"/>
  <c r="J69" i="1"/>
  <c r="K69" i="1"/>
  <c r="L69" i="1"/>
  <c r="R69" i="1"/>
  <c r="C60" i="1"/>
  <c r="D60" i="1"/>
  <c r="E60" i="1"/>
  <c r="F60" i="1"/>
  <c r="G60" i="1"/>
  <c r="H60" i="1"/>
  <c r="I60" i="1"/>
  <c r="J60" i="1"/>
  <c r="K60" i="1"/>
  <c r="R60" i="1"/>
  <c r="L60" i="1"/>
  <c r="C56" i="1"/>
  <c r="D56" i="1"/>
  <c r="E56" i="1"/>
  <c r="F56" i="1"/>
  <c r="G56" i="1"/>
  <c r="H56" i="1"/>
  <c r="I56" i="1"/>
  <c r="J56" i="1"/>
  <c r="K56" i="1"/>
  <c r="L56" i="1"/>
  <c r="C43" i="1"/>
  <c r="D43" i="1"/>
  <c r="E43" i="1"/>
  <c r="F43" i="1"/>
  <c r="G43" i="1"/>
  <c r="H43" i="1"/>
  <c r="I43" i="1"/>
  <c r="J43" i="1"/>
  <c r="K43" i="1"/>
  <c r="L43" i="1"/>
  <c r="C44" i="1"/>
  <c r="D44" i="1"/>
  <c r="E44" i="1"/>
  <c r="F44" i="1"/>
  <c r="G44" i="1"/>
  <c r="H44" i="1"/>
  <c r="I44" i="1"/>
  <c r="J44" i="1"/>
  <c r="K44" i="1"/>
  <c r="L44" i="1"/>
  <c r="R56" i="1"/>
  <c r="C64" i="1"/>
  <c r="D64" i="1"/>
  <c r="E64" i="1"/>
  <c r="F64" i="1"/>
  <c r="G64" i="1"/>
  <c r="H64" i="1"/>
  <c r="I64" i="1"/>
  <c r="J64" i="1"/>
  <c r="K64" i="1"/>
  <c r="L64" i="1"/>
  <c r="R64" i="1"/>
  <c r="R72" i="1"/>
  <c r="R71" i="1"/>
  <c r="R70" i="1"/>
  <c r="R66" i="1"/>
  <c r="R65" i="1"/>
  <c r="R55" i="1"/>
  <c r="R52" i="1"/>
  <c r="R51" i="1"/>
  <c r="R49" i="1"/>
  <c r="R47" i="1"/>
  <c r="R46" i="1"/>
  <c r="R44" i="1"/>
  <c r="L70" i="1"/>
  <c r="K70" i="1"/>
  <c r="J70" i="1"/>
  <c r="I70" i="1"/>
  <c r="H70" i="1"/>
  <c r="G70" i="1"/>
  <c r="F70" i="1"/>
  <c r="E70" i="1"/>
  <c r="D70" i="1"/>
  <c r="C70" i="1"/>
  <c r="O70" i="1"/>
  <c r="S70" i="1"/>
  <c r="L66" i="1"/>
  <c r="K66" i="1"/>
  <c r="J66" i="1"/>
  <c r="I66" i="1"/>
  <c r="H66" i="1"/>
  <c r="G66" i="1"/>
  <c r="F66" i="1"/>
  <c r="E66" i="1"/>
  <c r="O66" i="1"/>
  <c r="S66" i="1"/>
  <c r="D66" i="1"/>
  <c r="C66" i="1"/>
  <c r="L55" i="1"/>
  <c r="K55" i="1"/>
  <c r="J55" i="1"/>
  <c r="I55" i="1"/>
  <c r="H55" i="1"/>
  <c r="G55" i="1"/>
  <c r="F55" i="1"/>
  <c r="E55" i="1"/>
  <c r="D55" i="1"/>
  <c r="C55" i="1"/>
  <c r="R43" i="1"/>
  <c r="R42" i="1"/>
  <c r="L72" i="1"/>
  <c r="L71" i="1"/>
  <c r="L65" i="1"/>
  <c r="L52" i="1"/>
  <c r="L51" i="1"/>
  <c r="L49" i="1"/>
  <c r="L47" i="1"/>
  <c r="L46" i="1"/>
  <c r="K72" i="1"/>
  <c r="K71" i="1"/>
  <c r="K65" i="1"/>
  <c r="K52" i="1"/>
  <c r="K51" i="1"/>
  <c r="K49" i="1"/>
  <c r="K47" i="1"/>
  <c r="K46" i="1"/>
  <c r="J72" i="1"/>
  <c r="J71" i="1"/>
  <c r="J65" i="1"/>
  <c r="J52" i="1"/>
  <c r="J51" i="1"/>
  <c r="J49" i="1"/>
  <c r="J47" i="1"/>
  <c r="J46" i="1"/>
  <c r="I72" i="1"/>
  <c r="I71" i="1"/>
  <c r="I65" i="1"/>
  <c r="I52" i="1"/>
  <c r="I51" i="1"/>
  <c r="I49" i="1"/>
  <c r="I47" i="1"/>
  <c r="I46" i="1"/>
  <c r="H72" i="1"/>
  <c r="H71" i="1"/>
  <c r="H65" i="1"/>
  <c r="H52" i="1"/>
  <c r="H51" i="1"/>
  <c r="H49" i="1"/>
  <c r="H47" i="1"/>
  <c r="H46" i="1"/>
  <c r="G72" i="1"/>
  <c r="G71" i="1"/>
  <c r="G65" i="1"/>
  <c r="G52" i="1"/>
  <c r="G51" i="1"/>
  <c r="G49" i="1"/>
  <c r="G47" i="1"/>
  <c r="G46" i="1"/>
  <c r="F72" i="1"/>
  <c r="F71" i="1"/>
  <c r="F65" i="1"/>
  <c r="F52" i="1"/>
  <c r="F51" i="1"/>
  <c r="F49" i="1"/>
  <c r="F47" i="1"/>
  <c r="F46" i="1"/>
  <c r="E72" i="1"/>
  <c r="O72" i="1"/>
  <c r="S72" i="1"/>
  <c r="E71" i="1"/>
  <c r="E65" i="1"/>
  <c r="E52" i="1"/>
  <c r="E51" i="1"/>
  <c r="E49" i="1"/>
  <c r="E47" i="1"/>
  <c r="E46" i="1"/>
  <c r="D72" i="1"/>
  <c r="D71" i="1"/>
  <c r="D65" i="1"/>
  <c r="D52" i="1"/>
  <c r="D51" i="1"/>
  <c r="D49" i="1"/>
  <c r="O49" i="1"/>
  <c r="S49" i="1"/>
  <c r="D47" i="1"/>
  <c r="D46" i="1"/>
  <c r="C72" i="1"/>
  <c r="C71" i="1"/>
  <c r="C65" i="1"/>
  <c r="C52" i="1"/>
  <c r="C51" i="1"/>
  <c r="C49" i="1"/>
  <c r="C47" i="1"/>
  <c r="C46" i="1"/>
  <c r="O58" i="1"/>
  <c r="S58" i="1"/>
  <c r="O71" i="1"/>
  <c r="S71" i="1"/>
  <c r="O50" i="1"/>
  <c r="S50" i="1"/>
  <c r="O62" i="1"/>
  <c r="S62" i="1"/>
  <c r="O52" i="1"/>
  <c r="S52" i="1"/>
  <c r="O64" i="1"/>
  <c r="S64" i="1"/>
  <c r="O44" i="1"/>
  <c r="S44" i="1"/>
  <c r="O43" i="1"/>
  <c r="S43" i="1"/>
  <c r="O46" i="1"/>
  <c r="O47" i="1"/>
  <c r="O56" i="1"/>
  <c r="S56" i="1"/>
  <c r="O69" i="1"/>
  <c r="S69" i="1"/>
  <c r="O65" i="1"/>
  <c r="S65" i="1"/>
  <c r="O45" i="1"/>
  <c r="S45" i="1"/>
  <c r="O55" i="1"/>
  <c r="S55" i="1"/>
  <c r="O60" i="1"/>
  <c r="S60" i="1"/>
  <c r="O51" i="1"/>
  <c r="S51" i="1"/>
  <c r="O68" i="1"/>
  <c r="S68" i="1"/>
  <c r="O61" i="1"/>
  <c r="S61" i="1"/>
  <c r="S42" i="1"/>
  <c r="S46" i="1"/>
  <c r="S47" i="1"/>
</calcChain>
</file>

<file path=xl/sharedStrings.xml><?xml version="1.0" encoding="utf-8"?>
<sst xmlns="http://schemas.openxmlformats.org/spreadsheetml/2006/main" count="157" uniqueCount="88">
  <si>
    <t>Nachname</t>
  </si>
  <si>
    <t>Vorname</t>
  </si>
  <si>
    <t>AMORT</t>
  </si>
  <si>
    <t>Dietmar</t>
  </si>
  <si>
    <t>ANDERSSON</t>
  </si>
  <si>
    <t>Torbjörn</t>
  </si>
  <si>
    <t>Karl</t>
  </si>
  <si>
    <t>DEISENHAMMER</t>
  </si>
  <si>
    <t>Friedolin</t>
  </si>
  <si>
    <t>DÖLLER</t>
  </si>
  <si>
    <t>Leopold</t>
  </si>
  <si>
    <t>FLAMMER</t>
  </si>
  <si>
    <t>Alfred</t>
  </si>
  <si>
    <t>FREILINGER</t>
  </si>
  <si>
    <t>HABECK</t>
  </si>
  <si>
    <t>Wolfgang</t>
  </si>
  <si>
    <t>HEEL</t>
  </si>
  <si>
    <t>Ernst</t>
  </si>
  <si>
    <t>Peter</t>
  </si>
  <si>
    <t>Johann</t>
  </si>
  <si>
    <t>KOCH</t>
  </si>
  <si>
    <t>MARKER</t>
  </si>
  <si>
    <t>Walter</t>
  </si>
  <si>
    <t>Hans</t>
  </si>
  <si>
    <t>OFENBÖCK</t>
  </si>
  <si>
    <t>Klaus</t>
  </si>
  <si>
    <t>PÖLZL</t>
  </si>
  <si>
    <t>TRENNER</t>
  </si>
  <si>
    <t>UMLAUFF</t>
  </si>
  <si>
    <t>WODOUSCHEK</t>
  </si>
  <si>
    <t>WÖLFL</t>
  </si>
  <si>
    <t>Top 10</t>
  </si>
  <si>
    <t>Avg. Gesamt</t>
  </si>
  <si>
    <t>Rang</t>
  </si>
  <si>
    <t>Seniorenliste Brutto (Auswertung)</t>
  </si>
  <si>
    <t>MÜLLER</t>
  </si>
  <si>
    <t>BOEHRINGER</t>
  </si>
  <si>
    <t>Albert</t>
  </si>
  <si>
    <t>WOBORNIK</t>
  </si>
  <si>
    <t>Wilfried</t>
  </si>
  <si>
    <t>WÖHRER</t>
  </si>
  <si>
    <t>KOVATS</t>
  </si>
  <si>
    <t>Erwin</t>
  </si>
  <si>
    <t>STOFFELLA</t>
  </si>
  <si>
    <t>Rudolf</t>
  </si>
  <si>
    <t>HEINZ</t>
  </si>
  <si>
    <t>Hans-Otto</t>
  </si>
  <si>
    <t xml:space="preserve">Peter </t>
  </si>
  <si>
    <t>WOLF</t>
  </si>
  <si>
    <t>Werner</t>
  </si>
  <si>
    <t>SCHATTSCHNEIDER</t>
  </si>
  <si>
    <t>Joachim</t>
  </si>
  <si>
    <t>VENHODA</t>
  </si>
  <si>
    <t>RÖSCHL</t>
  </si>
  <si>
    <t xml:space="preserve">Helmut </t>
  </si>
  <si>
    <t>Helmut</t>
  </si>
  <si>
    <t>STADLER</t>
  </si>
  <si>
    <t>Thomas</t>
  </si>
  <si>
    <t>FOLTYN</t>
  </si>
  <si>
    <t>Jozef</t>
  </si>
  <si>
    <t>Seniorenliste Brutto 2025</t>
  </si>
  <si>
    <t>03.04.</t>
  </si>
  <si>
    <t>KAISER</t>
  </si>
  <si>
    <t>Heinz</t>
  </si>
  <si>
    <t>10.04.</t>
  </si>
  <si>
    <t>17.04.</t>
  </si>
  <si>
    <t>24.04.</t>
  </si>
  <si>
    <t>30.04.</t>
  </si>
  <si>
    <t>21.05.</t>
  </si>
  <si>
    <t>28.05.</t>
  </si>
  <si>
    <t>05.06.</t>
  </si>
  <si>
    <t>11.05.</t>
  </si>
  <si>
    <t>18.06.</t>
  </si>
  <si>
    <t>26.06.</t>
  </si>
  <si>
    <t>03.07.</t>
  </si>
  <si>
    <t>10.07.</t>
  </si>
  <si>
    <t>16.07.</t>
  </si>
  <si>
    <t>24.07.</t>
  </si>
  <si>
    <t>HINTERECKER</t>
  </si>
  <si>
    <t>31.07.</t>
  </si>
  <si>
    <t>07.08.</t>
  </si>
  <si>
    <t>14.08.</t>
  </si>
  <si>
    <t>21.08.</t>
  </si>
  <si>
    <t>28.08.</t>
  </si>
  <si>
    <t>04.09.</t>
  </si>
  <si>
    <t>11.09.</t>
  </si>
  <si>
    <t>18.09.</t>
  </si>
  <si>
    <t>02.10.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</si>
</sst>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Tahoma"/>
      <family val="2"/>
    </font>
    <font>
      <sz val="10"/>
      <color indexed="12"/>
      <name val="Tahoma"/>
      <family val="2"/>
    </font>
    <font>
      <sz val="10"/>
      <name val="Tahoma"/>
      <family val="2"/>
    </font>
    <font>
      <b/>
      <sz val="12"/>
      <color rgb="FFFF0000"/>
      <name val="Tahoma"/>
      <family val="2"/>
    </font>
    <font>
      <sz val="10"/>
      <color theme="1"/>
      <name val="Tahoma"/>
      <family val="2"/>
    </font>
    <font>
      <b/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4" fillId="2" borderId="3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0" fontId="4" fillId="2" borderId="5" xfId="1" applyFont="1" applyFill="1" applyBorder="1" applyAlignment="1">
      <alignment horizontal="left"/>
    </xf>
    <xf numFmtId="0" fontId="4" fillId="2" borderId="9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1" fontId="3" fillId="3" borderId="1" xfId="1" applyNumberFormat="1" applyFont="1" applyFill="1" applyBorder="1" applyAlignment="1">
      <alignment horizontal="center"/>
    </xf>
    <xf numFmtId="1" fontId="5" fillId="2" borderId="1" xfId="1" applyNumberFormat="1" applyFont="1" applyFill="1" applyBorder="1" applyAlignment="1">
      <alignment horizontal="center"/>
    </xf>
    <xf numFmtId="1" fontId="5" fillId="2" borderId="6" xfId="1" applyNumberFormat="1" applyFont="1" applyFill="1" applyBorder="1" applyAlignment="1">
      <alignment horizontal="center"/>
    </xf>
    <xf numFmtId="1" fontId="5" fillId="2" borderId="3" xfId="1" applyNumberFormat="1" applyFont="1" applyFill="1" applyBorder="1" applyAlignment="1">
      <alignment horizontal="center"/>
    </xf>
    <xf numFmtId="1" fontId="5" fillId="2" borderId="7" xfId="1" applyNumberFormat="1" applyFont="1" applyFill="1" applyBorder="1" applyAlignment="1">
      <alignment horizontal="center"/>
    </xf>
    <xf numFmtId="1" fontId="5" fillId="2" borderId="8" xfId="1" applyNumberFormat="1" applyFont="1" applyFill="1" applyBorder="1" applyAlignment="1">
      <alignment horizontal="center"/>
    </xf>
    <xf numFmtId="1" fontId="3" fillId="3" borderId="2" xfId="1" applyNumberFormat="1" applyFont="1" applyFill="1" applyBorder="1" applyAlignment="1">
      <alignment horizontal="center"/>
    </xf>
    <xf numFmtId="1" fontId="5" fillId="2" borderId="2" xfId="1" applyNumberFormat="1" applyFont="1" applyFill="1" applyBorder="1" applyAlignment="1">
      <alignment horizontal="center"/>
    </xf>
    <xf numFmtId="1" fontId="5" fillId="2" borderId="10" xfId="1" applyNumberFormat="1" applyFont="1" applyFill="1" applyBorder="1" applyAlignment="1">
      <alignment horizontal="center"/>
    </xf>
    <xf numFmtId="0" fontId="6" fillId="0" borderId="0" xfId="1" applyFont="1"/>
    <xf numFmtId="0" fontId="5" fillId="0" borderId="0" xfId="1" applyFont="1"/>
    <xf numFmtId="1" fontId="5" fillId="0" borderId="0" xfId="1" applyNumberFormat="1" applyFont="1" applyAlignment="1">
      <alignment horizontal="center"/>
    </xf>
    <xf numFmtId="1" fontId="5" fillId="2" borderId="1" xfId="2" applyNumberFormat="1" applyFont="1" applyFill="1" applyBorder="1" applyAlignment="1" applyProtection="1">
      <alignment horizontal="center"/>
    </xf>
    <xf numFmtId="1" fontId="3" fillId="3" borderId="12" xfId="1" applyNumberFormat="1" applyFont="1" applyFill="1" applyBorder="1"/>
    <xf numFmtId="1" fontId="3" fillId="3" borderId="13" xfId="1" applyNumberFormat="1" applyFont="1" applyFill="1" applyBorder="1" applyAlignment="1">
      <alignment horizontal="right"/>
    </xf>
    <xf numFmtId="0" fontId="7" fillId="3" borderId="13" xfId="0" applyFont="1" applyFill="1" applyBorder="1" applyAlignment="1">
      <alignment horizontal="right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7" fillId="3" borderId="12" xfId="0" applyFont="1" applyFill="1" applyBorder="1"/>
    <xf numFmtId="0" fontId="7" fillId="3" borderId="11" xfId="0" applyFont="1" applyFill="1" applyBorder="1" applyAlignment="1">
      <alignment horizontal="right"/>
    </xf>
    <xf numFmtId="1" fontId="3" fillId="3" borderId="15" xfId="1" applyNumberFormat="1" applyFont="1" applyFill="1" applyBorder="1" applyAlignment="1">
      <alignment horizontal="right"/>
    </xf>
    <xf numFmtId="1" fontId="5" fillId="2" borderId="16" xfId="1" applyNumberFormat="1" applyFont="1" applyFill="1" applyBorder="1" applyAlignment="1">
      <alignment horizontal="center"/>
    </xf>
    <xf numFmtId="1" fontId="5" fillId="2" borderId="17" xfId="1" applyNumberFormat="1" applyFont="1" applyFill="1" applyBorder="1" applyAlignment="1">
      <alignment horizontal="center"/>
    </xf>
    <xf numFmtId="0" fontId="8" fillId="0" borderId="14" xfId="0" applyFont="1" applyBorder="1"/>
    <xf numFmtId="1" fontId="5" fillId="2" borderId="18" xfId="1" applyNumberFormat="1" applyFont="1" applyFill="1" applyBorder="1" applyAlignment="1">
      <alignment horizontal="center"/>
    </xf>
    <xf numFmtId="2" fontId="7" fillId="0" borderId="18" xfId="0" applyNumberFormat="1" applyFont="1" applyBorder="1"/>
    <xf numFmtId="2" fontId="7" fillId="0" borderId="8" xfId="0" applyNumberFormat="1" applyFont="1" applyBorder="1"/>
    <xf numFmtId="2" fontId="7" fillId="0" borderId="6" xfId="0" applyNumberFormat="1" applyFont="1" applyBorder="1"/>
    <xf numFmtId="1" fontId="5" fillId="2" borderId="19" xfId="1" applyNumberFormat="1" applyFont="1" applyFill="1" applyBorder="1" applyAlignment="1">
      <alignment horizontal="center"/>
    </xf>
    <xf numFmtId="2" fontId="7" fillId="0" borderId="7" xfId="0" applyNumberFormat="1" applyFont="1" applyBorder="1"/>
    <xf numFmtId="1" fontId="5" fillId="2" borderId="14" xfId="1" applyNumberFormat="1" applyFont="1" applyFill="1" applyBorder="1" applyAlignment="1">
      <alignment horizont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2"/>
  <sheetViews>
    <sheetView tabSelected="1" view="pageBreakPreview" zoomScaleNormal="100" zoomScaleSheetLayoutView="100" workbookViewId="0">
      <selection activeCell="Z14" sqref="Z14"/>
    </sheetView>
  </sheetViews>
  <sheetFormatPr baseColWidth="10" defaultColWidth="11.5" defaultRowHeight="13" x14ac:dyDescent="0.15"/>
  <cols>
    <col min="1" max="1" width="18.5" style="24" customWidth="1"/>
    <col min="2" max="2" width="12.33203125" style="24" customWidth="1"/>
    <col min="3" max="19" width="5.83203125" style="25" customWidth="1"/>
    <col min="20" max="20" width="5.6640625" style="25" customWidth="1"/>
    <col min="21" max="29" width="5.83203125" style="25" customWidth="1"/>
    <col min="30" max="49" width="5.83203125" style="24" customWidth="1"/>
    <col min="50" max="16384" width="11.5" style="24"/>
  </cols>
  <sheetData>
    <row r="1" spans="1:30" ht="17.25" customHeight="1" x14ac:dyDescent="0.15">
      <c r="A1" s="17" t="s">
        <v>60</v>
      </c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30" ht="18.75" customHeight="1" x14ac:dyDescent="0.15">
      <c r="A2" s="18"/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30" ht="13.75" customHeight="1" x14ac:dyDescent="0.15">
      <c r="A3" s="7" t="s">
        <v>0</v>
      </c>
      <c r="B3" s="7" t="s">
        <v>1</v>
      </c>
      <c r="C3" s="8" t="s">
        <v>61</v>
      </c>
      <c r="D3" s="8" t="s">
        <v>64</v>
      </c>
      <c r="E3" s="8" t="s">
        <v>65</v>
      </c>
      <c r="F3" s="8" t="s">
        <v>66</v>
      </c>
      <c r="G3" s="8" t="s">
        <v>67</v>
      </c>
      <c r="H3" s="8" t="s">
        <v>68</v>
      </c>
      <c r="I3" s="8" t="s">
        <v>69</v>
      </c>
      <c r="J3" s="8" t="s">
        <v>70</v>
      </c>
      <c r="K3" s="8" t="s">
        <v>71</v>
      </c>
      <c r="L3" s="8" t="s">
        <v>72</v>
      </c>
      <c r="M3" s="8" t="s">
        <v>73</v>
      </c>
      <c r="N3" s="8" t="s">
        <v>74</v>
      </c>
      <c r="O3" s="8" t="s">
        <v>75</v>
      </c>
      <c r="P3" s="8" t="s">
        <v>76</v>
      </c>
      <c r="Q3" s="8" t="s">
        <v>77</v>
      </c>
      <c r="R3" s="8" t="s">
        <v>79</v>
      </c>
      <c r="S3" s="8" t="s">
        <v>80</v>
      </c>
      <c r="T3" s="8" t="s">
        <v>81</v>
      </c>
      <c r="U3" s="8" t="s">
        <v>82</v>
      </c>
      <c r="V3" s="8" t="s">
        <v>83</v>
      </c>
      <c r="W3" s="8" t="s">
        <v>84</v>
      </c>
      <c r="X3" s="8" t="s">
        <v>85</v>
      </c>
      <c r="Y3" s="8" t="s">
        <v>86</v>
      </c>
      <c r="Z3" s="8" t="s">
        <v>87</v>
      </c>
      <c r="AA3" s="8"/>
      <c r="AB3" s="8"/>
      <c r="AC3" s="8"/>
      <c r="AD3" s="8"/>
    </row>
    <row r="4" spans="1:30" ht="13.75" customHeight="1" x14ac:dyDescent="0.15">
      <c r="A4" s="1" t="s">
        <v>2</v>
      </c>
      <c r="B4" s="2" t="s">
        <v>3</v>
      </c>
      <c r="C4" s="10">
        <v>13</v>
      </c>
      <c r="D4" s="20">
        <v>13</v>
      </c>
      <c r="E4" s="9"/>
      <c r="F4" s="9"/>
      <c r="G4" s="9"/>
      <c r="H4" s="9"/>
      <c r="I4" s="9"/>
      <c r="J4" s="9"/>
      <c r="K4" s="9">
        <v>15</v>
      </c>
      <c r="L4" s="9"/>
      <c r="M4" s="9"/>
      <c r="N4" s="9"/>
      <c r="O4" s="11"/>
      <c r="P4" s="11"/>
      <c r="Q4" s="11"/>
      <c r="R4" s="11"/>
      <c r="S4" s="11">
        <v>14</v>
      </c>
      <c r="T4" s="11">
        <v>18</v>
      </c>
      <c r="U4" s="11"/>
      <c r="V4" s="11">
        <v>12</v>
      </c>
      <c r="W4" s="11"/>
      <c r="X4" s="11">
        <v>15</v>
      </c>
      <c r="Y4" s="9">
        <v>15</v>
      </c>
      <c r="Z4" s="9">
        <v>9</v>
      </c>
      <c r="AA4" s="9"/>
      <c r="AB4" s="9"/>
      <c r="AC4" s="9"/>
      <c r="AD4" s="9"/>
    </row>
    <row r="5" spans="1:30" ht="13.75" customHeight="1" x14ac:dyDescent="0.15">
      <c r="A5" s="1" t="s">
        <v>4</v>
      </c>
      <c r="B5" s="2" t="s">
        <v>5</v>
      </c>
      <c r="C5" s="10">
        <v>7</v>
      </c>
      <c r="D5" s="20">
        <v>10</v>
      </c>
      <c r="E5" s="9">
        <v>10</v>
      </c>
      <c r="F5" s="9"/>
      <c r="G5" s="9">
        <v>11</v>
      </c>
      <c r="H5" s="9">
        <v>13</v>
      </c>
      <c r="I5" s="9"/>
      <c r="J5" s="9">
        <v>7</v>
      </c>
      <c r="K5" s="9">
        <v>8</v>
      </c>
      <c r="L5" s="9"/>
      <c r="M5" s="9"/>
      <c r="N5" s="9"/>
      <c r="O5" s="11">
        <v>10</v>
      </c>
      <c r="P5" s="11">
        <v>9</v>
      </c>
      <c r="Q5" s="11">
        <v>11</v>
      </c>
      <c r="R5" s="11">
        <v>9</v>
      </c>
      <c r="S5" s="11">
        <v>11</v>
      </c>
      <c r="T5" s="11"/>
      <c r="U5" s="11"/>
      <c r="V5" s="11">
        <v>13</v>
      </c>
      <c r="W5" s="11">
        <v>11</v>
      </c>
      <c r="X5" s="11">
        <v>8</v>
      </c>
      <c r="Y5" s="9">
        <v>8</v>
      </c>
      <c r="Z5" s="9">
        <v>4</v>
      </c>
      <c r="AA5" s="9"/>
      <c r="AB5" s="9"/>
      <c r="AC5" s="9"/>
      <c r="AD5" s="9"/>
    </row>
    <row r="6" spans="1:30" ht="13.75" customHeight="1" x14ac:dyDescent="0.15">
      <c r="A6" s="3" t="s">
        <v>36</v>
      </c>
      <c r="B6" s="4" t="s">
        <v>37</v>
      </c>
      <c r="C6" s="12"/>
      <c r="D6" s="20"/>
      <c r="E6" s="9"/>
      <c r="F6" s="9"/>
      <c r="G6" s="9">
        <v>7</v>
      </c>
      <c r="H6" s="9">
        <v>7</v>
      </c>
      <c r="I6" s="9">
        <v>7</v>
      </c>
      <c r="J6" s="9"/>
      <c r="K6" s="9">
        <v>15</v>
      </c>
      <c r="L6" s="9"/>
      <c r="M6" s="9"/>
      <c r="N6" s="9"/>
      <c r="O6" s="11">
        <v>15</v>
      </c>
      <c r="P6" s="11"/>
      <c r="Q6" s="11"/>
      <c r="R6" s="11"/>
      <c r="S6" s="11"/>
      <c r="T6" s="11"/>
      <c r="U6" s="11"/>
      <c r="V6" s="11"/>
      <c r="W6" s="11"/>
      <c r="X6" s="11">
        <v>13</v>
      </c>
      <c r="Y6" s="9">
        <v>10</v>
      </c>
      <c r="Z6" s="9"/>
      <c r="AA6" s="9"/>
      <c r="AB6" s="9"/>
      <c r="AC6" s="9"/>
      <c r="AD6" s="9"/>
    </row>
    <row r="7" spans="1:30" ht="13.75" customHeight="1" x14ac:dyDescent="0.15">
      <c r="A7" s="3" t="s">
        <v>7</v>
      </c>
      <c r="B7" s="4" t="s">
        <v>8</v>
      </c>
      <c r="C7" s="12">
        <v>5</v>
      </c>
      <c r="D7" s="20">
        <v>3</v>
      </c>
      <c r="E7" s="9"/>
      <c r="F7" s="9">
        <v>1</v>
      </c>
      <c r="G7" s="9">
        <v>4</v>
      </c>
      <c r="H7" s="9"/>
      <c r="I7" s="9">
        <v>5</v>
      </c>
      <c r="J7" s="9"/>
      <c r="K7" s="9">
        <v>6</v>
      </c>
      <c r="L7" s="9"/>
      <c r="M7" s="9">
        <v>6</v>
      </c>
      <c r="N7" s="9">
        <v>7</v>
      </c>
      <c r="O7" s="11">
        <v>6</v>
      </c>
      <c r="P7" s="11">
        <v>5</v>
      </c>
      <c r="Q7" s="11">
        <v>4</v>
      </c>
      <c r="R7" s="11"/>
      <c r="S7" s="11">
        <v>5</v>
      </c>
      <c r="T7" s="11">
        <v>7</v>
      </c>
      <c r="U7" s="11">
        <v>11</v>
      </c>
      <c r="V7" s="11">
        <v>10</v>
      </c>
      <c r="W7" s="11"/>
      <c r="X7" s="11">
        <v>5</v>
      </c>
      <c r="Y7" s="9"/>
      <c r="Z7" s="9">
        <v>0</v>
      </c>
      <c r="AA7" s="9"/>
      <c r="AB7" s="9"/>
      <c r="AC7" s="9"/>
      <c r="AD7" s="9"/>
    </row>
    <row r="8" spans="1:30" ht="13.75" customHeight="1" x14ac:dyDescent="0.15">
      <c r="A8" s="3" t="s">
        <v>9</v>
      </c>
      <c r="B8" s="4" t="s">
        <v>10</v>
      </c>
      <c r="C8" s="12">
        <v>3</v>
      </c>
      <c r="D8" s="20">
        <v>8</v>
      </c>
      <c r="E8" s="9">
        <v>14</v>
      </c>
      <c r="F8" s="9">
        <v>7</v>
      </c>
      <c r="G8" s="9">
        <v>1</v>
      </c>
      <c r="H8" s="9">
        <v>11</v>
      </c>
      <c r="I8" s="9"/>
      <c r="J8" s="9">
        <v>7</v>
      </c>
      <c r="K8" s="9">
        <v>8</v>
      </c>
      <c r="L8" s="9"/>
      <c r="M8" s="9"/>
      <c r="N8" s="9"/>
      <c r="O8" s="11"/>
      <c r="P8" s="11">
        <v>11</v>
      </c>
      <c r="Q8" s="11">
        <v>9</v>
      </c>
      <c r="R8" s="11">
        <v>20</v>
      </c>
      <c r="S8" s="11">
        <v>5</v>
      </c>
      <c r="T8" s="11">
        <v>14</v>
      </c>
      <c r="U8" s="11">
        <v>5</v>
      </c>
      <c r="V8" s="11">
        <v>14</v>
      </c>
      <c r="W8" s="11"/>
      <c r="X8" s="11">
        <v>9</v>
      </c>
      <c r="Y8" s="9">
        <v>11</v>
      </c>
      <c r="Z8" s="9">
        <v>5</v>
      </c>
      <c r="AA8" s="9"/>
      <c r="AB8" s="9"/>
      <c r="AC8" s="9"/>
      <c r="AD8" s="9"/>
    </row>
    <row r="9" spans="1:30" ht="13.75" customHeight="1" x14ac:dyDescent="0.15">
      <c r="A9" s="3" t="s">
        <v>11</v>
      </c>
      <c r="B9" s="4" t="s">
        <v>12</v>
      </c>
      <c r="C9" s="12">
        <v>7</v>
      </c>
      <c r="D9" s="20">
        <v>4</v>
      </c>
      <c r="E9" s="9">
        <v>3</v>
      </c>
      <c r="F9" s="9">
        <v>2</v>
      </c>
      <c r="G9" s="9">
        <v>5</v>
      </c>
      <c r="H9" s="9">
        <v>4</v>
      </c>
      <c r="I9" s="9">
        <v>6</v>
      </c>
      <c r="J9" s="9">
        <v>10</v>
      </c>
      <c r="K9" s="9">
        <v>2</v>
      </c>
      <c r="L9" s="9">
        <v>6</v>
      </c>
      <c r="M9" s="9">
        <v>1</v>
      </c>
      <c r="N9" s="9">
        <v>4</v>
      </c>
      <c r="O9" s="11">
        <v>6</v>
      </c>
      <c r="P9" s="11">
        <v>4</v>
      </c>
      <c r="Q9" s="11">
        <v>3</v>
      </c>
      <c r="R9" s="11"/>
      <c r="S9" s="11">
        <v>2</v>
      </c>
      <c r="T9" s="11">
        <v>10</v>
      </c>
      <c r="U9" s="11"/>
      <c r="V9" s="11">
        <v>8</v>
      </c>
      <c r="W9" s="11">
        <v>4</v>
      </c>
      <c r="X9" s="11">
        <v>2</v>
      </c>
      <c r="Y9" s="9">
        <v>4</v>
      </c>
      <c r="Z9" s="9">
        <v>1</v>
      </c>
      <c r="AA9" s="9"/>
      <c r="AB9" s="9"/>
      <c r="AC9" s="9"/>
      <c r="AD9" s="9"/>
    </row>
    <row r="10" spans="1:30" ht="13.75" customHeight="1" x14ac:dyDescent="0.15">
      <c r="A10" s="3" t="s">
        <v>58</v>
      </c>
      <c r="B10" s="4" t="s">
        <v>59</v>
      </c>
      <c r="C10" s="12"/>
      <c r="D10" s="20"/>
      <c r="E10" s="9">
        <v>15</v>
      </c>
      <c r="F10" s="9">
        <v>19</v>
      </c>
      <c r="G10" s="9"/>
      <c r="H10" s="9">
        <v>12</v>
      </c>
      <c r="I10" s="9"/>
      <c r="J10" s="9">
        <v>15</v>
      </c>
      <c r="K10" s="9"/>
      <c r="L10" s="9"/>
      <c r="M10" s="9"/>
      <c r="N10" s="9"/>
      <c r="O10" s="11">
        <v>19</v>
      </c>
      <c r="P10" s="11"/>
      <c r="Q10" s="11"/>
      <c r="R10" s="11"/>
      <c r="S10" s="11"/>
      <c r="T10" s="11"/>
      <c r="U10" s="11"/>
      <c r="V10" s="11"/>
      <c r="W10" s="11"/>
      <c r="X10" s="11"/>
      <c r="Y10" s="9"/>
      <c r="Z10" s="9"/>
      <c r="AA10" s="9"/>
      <c r="AB10" s="9"/>
      <c r="AC10" s="9"/>
      <c r="AD10" s="9"/>
    </row>
    <row r="11" spans="1:30" ht="13.75" customHeight="1" x14ac:dyDescent="0.15">
      <c r="A11" s="3" t="s">
        <v>13</v>
      </c>
      <c r="B11" s="4" t="s">
        <v>6</v>
      </c>
      <c r="C11" s="12">
        <v>4</v>
      </c>
      <c r="D11" s="20">
        <v>4</v>
      </c>
      <c r="E11" s="9">
        <v>8</v>
      </c>
      <c r="F11" s="9"/>
      <c r="G11" s="9">
        <v>4</v>
      </c>
      <c r="H11" s="9"/>
      <c r="I11" s="9"/>
      <c r="J11" s="9">
        <v>8</v>
      </c>
      <c r="K11" s="9"/>
      <c r="L11" s="9">
        <v>8</v>
      </c>
      <c r="M11" s="9">
        <v>6</v>
      </c>
      <c r="N11" s="9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9"/>
      <c r="Z11" s="9"/>
      <c r="AA11" s="9"/>
      <c r="AB11" s="9"/>
      <c r="AC11" s="9"/>
      <c r="AD11" s="9"/>
    </row>
    <row r="12" spans="1:30" ht="13.75" customHeight="1" x14ac:dyDescent="0.15">
      <c r="A12" s="3" t="s">
        <v>14</v>
      </c>
      <c r="B12" s="4" t="s">
        <v>15</v>
      </c>
      <c r="C12" s="12"/>
      <c r="D12" s="20"/>
      <c r="E12" s="9"/>
      <c r="F12" s="9"/>
      <c r="G12" s="9"/>
      <c r="H12" s="9"/>
      <c r="I12" s="9"/>
      <c r="J12" s="9"/>
      <c r="K12" s="9"/>
      <c r="L12" s="9"/>
      <c r="M12" s="9"/>
      <c r="N12" s="9"/>
      <c r="O12" s="11"/>
      <c r="P12" s="11"/>
      <c r="Q12" s="11"/>
      <c r="R12" s="11">
        <v>10</v>
      </c>
      <c r="S12" s="11">
        <v>7</v>
      </c>
      <c r="T12" s="11"/>
      <c r="U12" s="11"/>
      <c r="V12" s="11"/>
      <c r="W12" s="11"/>
      <c r="X12" s="11"/>
      <c r="Y12" s="9">
        <v>5</v>
      </c>
      <c r="Z12" s="9"/>
      <c r="AA12" s="9"/>
      <c r="AB12" s="9"/>
      <c r="AC12" s="9"/>
      <c r="AD12" s="9"/>
    </row>
    <row r="13" spans="1:30" ht="13.75" customHeight="1" x14ac:dyDescent="0.15">
      <c r="A13" s="3" t="s">
        <v>16</v>
      </c>
      <c r="B13" s="4" t="s">
        <v>17</v>
      </c>
      <c r="C13" s="12"/>
      <c r="D13" s="20"/>
      <c r="E13" s="9">
        <v>15</v>
      </c>
      <c r="F13" s="9">
        <v>13</v>
      </c>
      <c r="G13" s="9">
        <v>12</v>
      </c>
      <c r="H13" s="9"/>
      <c r="I13" s="9"/>
      <c r="J13" s="9"/>
      <c r="K13" s="9"/>
      <c r="L13" s="9"/>
      <c r="M13" s="9"/>
      <c r="N13" s="9"/>
      <c r="O13" s="11">
        <v>14</v>
      </c>
      <c r="P13" s="11">
        <v>10</v>
      </c>
      <c r="Q13" s="11">
        <v>10</v>
      </c>
      <c r="R13" s="11">
        <v>11</v>
      </c>
      <c r="S13" s="11">
        <v>15</v>
      </c>
      <c r="T13" s="11">
        <v>8</v>
      </c>
      <c r="U13" s="11">
        <v>13</v>
      </c>
      <c r="V13" s="11">
        <v>15</v>
      </c>
      <c r="W13" s="11">
        <v>9</v>
      </c>
      <c r="X13" s="11">
        <v>12</v>
      </c>
      <c r="Y13" s="9">
        <v>13</v>
      </c>
      <c r="Z13" s="9">
        <v>12</v>
      </c>
      <c r="AA13" s="9"/>
      <c r="AB13" s="9"/>
      <c r="AC13" s="9"/>
      <c r="AD13" s="9"/>
    </row>
    <row r="14" spans="1:30" ht="13.75" customHeight="1" x14ac:dyDescent="0.15">
      <c r="A14" s="3" t="s">
        <v>45</v>
      </c>
      <c r="B14" s="4" t="s">
        <v>46</v>
      </c>
      <c r="C14" s="12"/>
      <c r="D14" s="20"/>
      <c r="E14" s="9"/>
      <c r="F14" s="9"/>
      <c r="G14" s="9"/>
      <c r="H14" s="9">
        <v>5</v>
      </c>
      <c r="I14" s="9">
        <v>6</v>
      </c>
      <c r="J14" s="9">
        <v>3</v>
      </c>
      <c r="K14" s="9">
        <v>3</v>
      </c>
      <c r="L14" s="9">
        <v>5</v>
      </c>
      <c r="M14" s="9">
        <v>5</v>
      </c>
      <c r="N14" s="9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9"/>
      <c r="Z14" s="9"/>
      <c r="AA14" s="9"/>
      <c r="AB14" s="9"/>
      <c r="AC14" s="9"/>
      <c r="AD14" s="9"/>
    </row>
    <row r="15" spans="1:30" ht="13.75" customHeight="1" x14ac:dyDescent="0.15">
      <c r="A15" s="3" t="s">
        <v>78</v>
      </c>
      <c r="B15" s="4" t="s">
        <v>18</v>
      </c>
      <c r="C15" s="12"/>
      <c r="D15" s="20"/>
      <c r="E15" s="9"/>
      <c r="F15" s="9"/>
      <c r="G15" s="9"/>
      <c r="H15" s="9"/>
      <c r="I15" s="9"/>
      <c r="J15" s="9"/>
      <c r="K15" s="9"/>
      <c r="L15" s="9"/>
      <c r="M15" s="9"/>
      <c r="N15" s="9"/>
      <c r="O15" s="11"/>
      <c r="P15" s="11"/>
      <c r="Q15" s="11"/>
      <c r="R15" s="11">
        <v>10</v>
      </c>
      <c r="S15" s="11"/>
      <c r="T15" s="11"/>
      <c r="U15" s="11"/>
      <c r="V15" s="11"/>
      <c r="W15" s="11"/>
      <c r="X15" s="11"/>
      <c r="Y15" s="9"/>
      <c r="Z15" s="9"/>
      <c r="AA15" s="9"/>
      <c r="AB15" s="9"/>
      <c r="AC15" s="9"/>
      <c r="AD15" s="9"/>
    </row>
    <row r="16" spans="1:30" ht="13.75" customHeight="1" x14ac:dyDescent="0.15">
      <c r="A16" s="3" t="s">
        <v>62</v>
      </c>
      <c r="B16" s="4" t="s">
        <v>63</v>
      </c>
      <c r="C16" s="12">
        <v>2</v>
      </c>
      <c r="D16" s="20">
        <v>7</v>
      </c>
      <c r="E16" s="9"/>
      <c r="F16" s="9"/>
      <c r="G16" s="9">
        <v>7</v>
      </c>
      <c r="H16" s="9"/>
      <c r="I16" s="9"/>
      <c r="J16" s="9"/>
      <c r="K16" s="9"/>
      <c r="L16" s="9"/>
      <c r="M16" s="9"/>
      <c r="N16" s="9"/>
      <c r="O16" s="11"/>
      <c r="P16" s="11">
        <v>14</v>
      </c>
      <c r="Q16" s="11">
        <v>16</v>
      </c>
      <c r="R16" s="11">
        <v>9</v>
      </c>
      <c r="S16" s="11">
        <v>10</v>
      </c>
      <c r="T16" s="11"/>
      <c r="U16" s="11"/>
      <c r="V16" s="11">
        <v>11</v>
      </c>
      <c r="W16" s="11"/>
      <c r="X16" s="11"/>
      <c r="Y16" s="9"/>
      <c r="Z16" s="9"/>
      <c r="AA16" s="9"/>
      <c r="AB16" s="9"/>
      <c r="AC16" s="9"/>
      <c r="AD16" s="9"/>
    </row>
    <row r="17" spans="1:30" ht="13.75" customHeight="1" x14ac:dyDescent="0.15">
      <c r="A17" s="3" t="s">
        <v>20</v>
      </c>
      <c r="B17" s="4" t="s">
        <v>18</v>
      </c>
      <c r="C17" s="12">
        <v>7</v>
      </c>
      <c r="D17" s="20">
        <v>8</v>
      </c>
      <c r="E17" s="9"/>
      <c r="F17" s="9"/>
      <c r="G17" s="9"/>
      <c r="H17" s="9">
        <v>9</v>
      </c>
      <c r="I17" s="9">
        <v>10</v>
      </c>
      <c r="J17" s="9">
        <v>16</v>
      </c>
      <c r="K17" s="9">
        <v>11</v>
      </c>
      <c r="L17" s="9"/>
      <c r="M17" s="9">
        <v>14</v>
      </c>
      <c r="N17" s="9">
        <v>12</v>
      </c>
      <c r="O17" s="11">
        <v>11</v>
      </c>
      <c r="P17" s="11">
        <v>7</v>
      </c>
      <c r="Q17" s="11">
        <v>16</v>
      </c>
      <c r="R17" s="11">
        <v>10</v>
      </c>
      <c r="S17" s="11">
        <v>3</v>
      </c>
      <c r="T17" s="11">
        <v>13</v>
      </c>
      <c r="U17" s="11">
        <v>11</v>
      </c>
      <c r="V17" s="11">
        <v>11</v>
      </c>
      <c r="W17" s="11">
        <v>7</v>
      </c>
      <c r="X17" s="11">
        <v>7</v>
      </c>
      <c r="Y17" s="9">
        <v>6</v>
      </c>
      <c r="Z17" s="9">
        <v>10</v>
      </c>
      <c r="AA17" s="9"/>
      <c r="AB17" s="9"/>
      <c r="AC17" s="9"/>
      <c r="AD17" s="9"/>
    </row>
    <row r="18" spans="1:30" ht="13.75" customHeight="1" x14ac:dyDescent="0.15">
      <c r="A18" s="3" t="s">
        <v>41</v>
      </c>
      <c r="B18" s="4" t="s">
        <v>42</v>
      </c>
      <c r="C18" s="12"/>
      <c r="D18" s="20"/>
      <c r="E18" s="9"/>
      <c r="F18" s="9"/>
      <c r="G18" s="9"/>
      <c r="H18" s="9"/>
      <c r="I18" s="9"/>
      <c r="J18" s="9"/>
      <c r="K18" s="9">
        <v>9</v>
      </c>
      <c r="L18" s="9"/>
      <c r="M18" s="9"/>
      <c r="N18" s="9"/>
      <c r="O18" s="11"/>
      <c r="P18" s="11"/>
      <c r="Q18" s="11"/>
      <c r="R18" s="11"/>
      <c r="S18" s="11"/>
      <c r="T18" s="11"/>
      <c r="U18" s="11"/>
      <c r="V18" s="11">
        <v>8</v>
      </c>
      <c r="W18" s="11"/>
      <c r="X18" s="11"/>
      <c r="Y18" s="9"/>
      <c r="Z18" s="9"/>
      <c r="AA18" s="9"/>
      <c r="AB18" s="9"/>
      <c r="AC18" s="9"/>
      <c r="AD18" s="9"/>
    </row>
    <row r="19" spans="1:30" ht="13.75" customHeight="1" x14ac:dyDescent="0.15">
      <c r="A19" s="3" t="s">
        <v>21</v>
      </c>
      <c r="B19" s="4" t="s">
        <v>22</v>
      </c>
      <c r="C19" s="12"/>
      <c r="D19" s="20"/>
      <c r="E19" s="9"/>
      <c r="F19" s="9"/>
      <c r="G19" s="9"/>
      <c r="H19" s="9"/>
      <c r="I19" s="9"/>
      <c r="J19" s="9"/>
      <c r="K19" s="9"/>
      <c r="L19" s="9"/>
      <c r="M19" s="9"/>
      <c r="N19" s="9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9"/>
      <c r="Z19" s="9"/>
      <c r="AA19" s="9"/>
      <c r="AB19" s="9"/>
      <c r="AC19" s="9"/>
      <c r="AD19" s="9"/>
    </row>
    <row r="20" spans="1:30" ht="13.75" customHeight="1" x14ac:dyDescent="0.15">
      <c r="A20" s="3" t="s">
        <v>35</v>
      </c>
      <c r="B20" s="4" t="s">
        <v>15</v>
      </c>
      <c r="C20" s="12"/>
      <c r="D20" s="20"/>
      <c r="E20" s="9"/>
      <c r="F20" s="9"/>
      <c r="G20" s="9"/>
      <c r="H20" s="9"/>
      <c r="I20" s="9"/>
      <c r="J20" s="9"/>
      <c r="K20" s="9"/>
      <c r="L20" s="9"/>
      <c r="M20" s="9"/>
      <c r="N20" s="9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9"/>
      <c r="Z20" s="9"/>
      <c r="AA20" s="9"/>
      <c r="AB20" s="9"/>
      <c r="AC20" s="9"/>
      <c r="AD20" s="9"/>
    </row>
    <row r="21" spans="1:30" ht="13.75" customHeight="1" x14ac:dyDescent="0.15">
      <c r="A21" s="3" t="s">
        <v>24</v>
      </c>
      <c r="B21" s="4" t="s">
        <v>25</v>
      </c>
      <c r="C21" s="12"/>
      <c r="D21" s="20">
        <v>7</v>
      </c>
      <c r="E21" s="9"/>
      <c r="F21" s="9">
        <v>3</v>
      </c>
      <c r="G21" s="9">
        <v>2</v>
      </c>
      <c r="H21" s="9">
        <v>8</v>
      </c>
      <c r="I21" s="9">
        <v>4</v>
      </c>
      <c r="J21" s="9"/>
      <c r="K21" s="9"/>
      <c r="L21" s="9"/>
      <c r="M21" s="9"/>
      <c r="N21" s="9"/>
      <c r="O21" s="11"/>
      <c r="P21" s="11"/>
      <c r="Q21" s="11">
        <v>4</v>
      </c>
      <c r="R21" s="11">
        <v>4</v>
      </c>
      <c r="S21" s="11">
        <v>5</v>
      </c>
      <c r="T21" s="11"/>
      <c r="U21" s="11"/>
      <c r="V21" s="11">
        <v>3</v>
      </c>
      <c r="W21" s="11"/>
      <c r="X21" s="11"/>
      <c r="Y21" s="9">
        <v>2</v>
      </c>
      <c r="Z21" s="9"/>
      <c r="AA21" s="9"/>
      <c r="AB21" s="9"/>
      <c r="AC21" s="9"/>
      <c r="AD21" s="9"/>
    </row>
    <row r="22" spans="1:30" ht="13.75" customHeight="1" x14ac:dyDescent="0.15">
      <c r="A22" s="3" t="s">
        <v>26</v>
      </c>
      <c r="B22" s="4" t="s">
        <v>22</v>
      </c>
      <c r="C22" s="12">
        <v>9</v>
      </c>
      <c r="D22" s="20"/>
      <c r="E22" s="9">
        <v>10</v>
      </c>
      <c r="F22" s="9">
        <v>13</v>
      </c>
      <c r="G22" s="9">
        <v>14</v>
      </c>
      <c r="H22" s="9">
        <v>12</v>
      </c>
      <c r="I22" s="9">
        <v>13</v>
      </c>
      <c r="J22" s="9">
        <v>10</v>
      </c>
      <c r="K22" s="9">
        <v>11</v>
      </c>
      <c r="L22" s="9">
        <v>14</v>
      </c>
      <c r="M22" s="9">
        <v>15</v>
      </c>
      <c r="N22" s="9">
        <v>12</v>
      </c>
      <c r="O22" s="11"/>
      <c r="P22" s="11">
        <v>8</v>
      </c>
      <c r="Q22" s="11">
        <v>12</v>
      </c>
      <c r="R22" s="11">
        <v>14</v>
      </c>
      <c r="S22" s="11">
        <v>8</v>
      </c>
      <c r="T22" s="11">
        <v>13</v>
      </c>
      <c r="U22" s="11">
        <v>12</v>
      </c>
      <c r="V22" s="11">
        <v>12</v>
      </c>
      <c r="W22" s="11"/>
      <c r="X22" s="11">
        <v>12</v>
      </c>
      <c r="Y22" s="9">
        <v>12</v>
      </c>
      <c r="Z22" s="9">
        <v>8</v>
      </c>
      <c r="AA22" s="9"/>
      <c r="AB22" s="9"/>
      <c r="AC22" s="9"/>
      <c r="AD22" s="9"/>
    </row>
    <row r="23" spans="1:30" ht="13.75" customHeight="1" x14ac:dyDescent="0.15">
      <c r="A23" s="1" t="s">
        <v>53</v>
      </c>
      <c r="B23" s="2" t="s">
        <v>54</v>
      </c>
      <c r="C23" s="10"/>
      <c r="D23" s="20"/>
      <c r="E23" s="9">
        <v>9</v>
      </c>
      <c r="F23" s="9"/>
      <c r="G23" s="9"/>
      <c r="H23" s="9">
        <v>20</v>
      </c>
      <c r="I23" s="9"/>
      <c r="J23" s="9"/>
      <c r="K23" s="9">
        <v>8</v>
      </c>
      <c r="L23" s="9"/>
      <c r="M23" s="9">
        <v>13</v>
      </c>
      <c r="N23" s="9">
        <v>11</v>
      </c>
      <c r="O23" s="11">
        <v>12</v>
      </c>
      <c r="P23" s="11"/>
      <c r="Q23" s="11">
        <v>11</v>
      </c>
      <c r="R23" s="11">
        <v>15</v>
      </c>
      <c r="S23" s="11"/>
      <c r="T23" s="11">
        <v>11</v>
      </c>
      <c r="U23" s="11">
        <v>14</v>
      </c>
      <c r="V23" s="11"/>
      <c r="W23" s="11">
        <v>2</v>
      </c>
      <c r="X23" s="11">
        <v>13</v>
      </c>
      <c r="Y23" s="9"/>
      <c r="Z23" s="9">
        <v>16</v>
      </c>
      <c r="AA23" s="9"/>
      <c r="AB23" s="9"/>
      <c r="AC23" s="9"/>
      <c r="AD23" s="9"/>
    </row>
    <row r="24" spans="1:30" ht="13.75" customHeight="1" x14ac:dyDescent="0.15">
      <c r="A24" s="1" t="s">
        <v>50</v>
      </c>
      <c r="B24" s="2" t="s">
        <v>51</v>
      </c>
      <c r="C24" s="10"/>
      <c r="D24" s="20"/>
      <c r="E24" s="9"/>
      <c r="F24" s="9"/>
      <c r="G24" s="9"/>
      <c r="H24" s="9"/>
      <c r="I24" s="9"/>
      <c r="J24" s="9"/>
      <c r="K24" s="9"/>
      <c r="L24" s="9"/>
      <c r="M24" s="9">
        <v>14</v>
      </c>
      <c r="N24" s="9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9"/>
      <c r="Z24" s="9"/>
      <c r="AA24" s="9"/>
      <c r="AB24" s="9"/>
      <c r="AC24" s="9"/>
      <c r="AD24" s="9"/>
    </row>
    <row r="25" spans="1:30" ht="13.75" customHeight="1" x14ac:dyDescent="0.15">
      <c r="A25" s="1" t="s">
        <v>56</v>
      </c>
      <c r="B25" s="2" t="s">
        <v>57</v>
      </c>
      <c r="C25" s="10"/>
      <c r="D25" s="20"/>
      <c r="E25" s="9"/>
      <c r="F25" s="9"/>
      <c r="G25" s="9"/>
      <c r="H25" s="9"/>
      <c r="I25" s="9"/>
      <c r="J25" s="9"/>
      <c r="K25" s="9"/>
      <c r="L25" s="9"/>
      <c r="M25" s="9"/>
      <c r="N25" s="9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9"/>
      <c r="Z25" s="9"/>
      <c r="AA25" s="9"/>
      <c r="AB25" s="9"/>
      <c r="AC25" s="9"/>
      <c r="AD25" s="9"/>
    </row>
    <row r="26" spans="1:30" ht="13.75" customHeight="1" x14ac:dyDescent="0.15">
      <c r="A26" s="1" t="s">
        <v>43</v>
      </c>
      <c r="B26" s="2" t="s">
        <v>44</v>
      </c>
      <c r="C26" s="10"/>
      <c r="D26" s="20">
        <v>6</v>
      </c>
      <c r="E26" s="9">
        <v>4</v>
      </c>
      <c r="F26" s="9"/>
      <c r="G26" s="9"/>
      <c r="H26" s="9"/>
      <c r="I26" s="9"/>
      <c r="J26" s="9"/>
      <c r="K26" s="9"/>
      <c r="L26" s="9"/>
      <c r="M26" s="9"/>
      <c r="N26" s="9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9"/>
      <c r="Z26" s="9">
        <v>4</v>
      </c>
      <c r="AA26" s="9"/>
      <c r="AB26" s="9"/>
      <c r="AC26" s="9"/>
      <c r="AD26" s="9"/>
    </row>
    <row r="27" spans="1:30" ht="13.75" customHeight="1" x14ac:dyDescent="0.15">
      <c r="A27" s="3" t="s">
        <v>27</v>
      </c>
      <c r="B27" s="4" t="s">
        <v>15</v>
      </c>
      <c r="C27" s="12">
        <v>9</v>
      </c>
      <c r="D27" s="20"/>
      <c r="E27" s="9">
        <v>4</v>
      </c>
      <c r="F27" s="9">
        <v>12</v>
      </c>
      <c r="G27" s="9">
        <v>19</v>
      </c>
      <c r="H27" s="9">
        <v>15</v>
      </c>
      <c r="I27" s="9">
        <v>9</v>
      </c>
      <c r="J27" s="9">
        <v>7</v>
      </c>
      <c r="K27" s="9"/>
      <c r="L27" s="9"/>
      <c r="M27" s="9">
        <v>19</v>
      </c>
      <c r="N27" s="9">
        <v>7</v>
      </c>
      <c r="O27" s="11"/>
      <c r="P27" s="11">
        <v>12</v>
      </c>
      <c r="Q27" s="11">
        <v>7</v>
      </c>
      <c r="R27" s="11">
        <v>13</v>
      </c>
      <c r="S27" s="11">
        <v>8</v>
      </c>
      <c r="T27" s="11">
        <v>16</v>
      </c>
      <c r="U27" s="11">
        <v>11</v>
      </c>
      <c r="V27" s="11">
        <v>12</v>
      </c>
      <c r="W27" s="11"/>
      <c r="X27" s="11">
        <v>10</v>
      </c>
      <c r="Y27" s="9"/>
      <c r="Z27" s="9">
        <v>9</v>
      </c>
      <c r="AA27" s="9"/>
      <c r="AB27" s="9"/>
      <c r="AC27" s="9"/>
      <c r="AD27" s="9"/>
    </row>
    <row r="28" spans="1:30" ht="13.75" customHeight="1" x14ac:dyDescent="0.15">
      <c r="A28" s="3" t="s">
        <v>28</v>
      </c>
      <c r="B28" s="4" t="s">
        <v>47</v>
      </c>
      <c r="C28" s="12"/>
      <c r="D28" s="20"/>
      <c r="E28" s="9"/>
      <c r="F28" s="9"/>
      <c r="G28" s="9"/>
      <c r="H28" s="9"/>
      <c r="I28" s="9"/>
      <c r="J28" s="9"/>
      <c r="K28" s="9"/>
      <c r="L28" s="9"/>
      <c r="M28" s="9"/>
      <c r="N28" s="9"/>
      <c r="O28" s="11"/>
      <c r="P28" s="11">
        <v>5</v>
      </c>
      <c r="Q28" s="11"/>
      <c r="R28" s="11"/>
      <c r="S28" s="11"/>
      <c r="T28" s="11">
        <v>2</v>
      </c>
      <c r="U28" s="11"/>
      <c r="V28" s="11"/>
      <c r="W28" s="11"/>
      <c r="X28" s="11"/>
      <c r="Y28" s="9"/>
      <c r="Z28" s="9"/>
      <c r="AA28" s="9"/>
      <c r="AB28" s="9"/>
      <c r="AC28" s="9"/>
      <c r="AD28" s="9"/>
    </row>
    <row r="29" spans="1:30" ht="13.75" customHeight="1" x14ac:dyDescent="0.15">
      <c r="A29" s="3" t="s">
        <v>52</v>
      </c>
      <c r="B29" s="4" t="s">
        <v>19</v>
      </c>
      <c r="C29" s="12"/>
      <c r="D29" s="20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3</v>
      </c>
      <c r="P29" s="11"/>
      <c r="Q29" s="11"/>
      <c r="R29" s="11">
        <v>5</v>
      </c>
      <c r="S29" s="11"/>
      <c r="T29" s="11"/>
      <c r="U29" s="11"/>
      <c r="V29" s="11"/>
      <c r="W29" s="11"/>
      <c r="X29" s="11"/>
      <c r="Y29" s="9"/>
      <c r="Z29" s="9"/>
      <c r="AA29" s="9"/>
      <c r="AB29" s="9"/>
      <c r="AC29" s="9"/>
      <c r="AD29" s="9"/>
    </row>
    <row r="30" spans="1:30" ht="13.75" customHeight="1" x14ac:dyDescent="0.15">
      <c r="A30" s="3" t="s">
        <v>38</v>
      </c>
      <c r="B30" s="4" t="s">
        <v>23</v>
      </c>
      <c r="C30" s="12"/>
      <c r="D30" s="20">
        <v>18</v>
      </c>
      <c r="E30" s="9">
        <v>14</v>
      </c>
      <c r="F30" s="9"/>
      <c r="G30" s="9">
        <v>16</v>
      </c>
      <c r="H30" s="9">
        <v>14</v>
      </c>
      <c r="I30" s="9">
        <v>15</v>
      </c>
      <c r="J30" s="9"/>
      <c r="K30" s="9">
        <v>13</v>
      </c>
      <c r="L30" s="9">
        <v>21</v>
      </c>
      <c r="M30" s="9">
        <v>16</v>
      </c>
      <c r="N30" s="9">
        <v>20</v>
      </c>
      <c r="O30" s="11">
        <v>17</v>
      </c>
      <c r="P30" s="11">
        <v>20</v>
      </c>
      <c r="Q30" s="11">
        <v>13</v>
      </c>
      <c r="R30" s="11">
        <v>17</v>
      </c>
      <c r="S30" s="11">
        <v>10</v>
      </c>
      <c r="T30" s="11">
        <v>13</v>
      </c>
      <c r="U30" s="11">
        <v>20</v>
      </c>
      <c r="V30" s="11">
        <v>16</v>
      </c>
      <c r="W30" s="11">
        <v>11</v>
      </c>
      <c r="X30" s="11">
        <v>11</v>
      </c>
      <c r="Y30" s="9">
        <v>14</v>
      </c>
      <c r="Z30" s="9"/>
      <c r="AA30" s="9"/>
      <c r="AB30" s="9"/>
      <c r="AC30" s="9"/>
      <c r="AD30" s="9"/>
    </row>
    <row r="31" spans="1:30" ht="13.75" customHeight="1" x14ac:dyDescent="0.15">
      <c r="A31" s="3" t="s">
        <v>29</v>
      </c>
      <c r="B31" s="4" t="s">
        <v>19</v>
      </c>
      <c r="C31" s="12">
        <v>2</v>
      </c>
      <c r="D31" s="20">
        <v>3</v>
      </c>
      <c r="E31" s="9">
        <v>0</v>
      </c>
      <c r="F31" s="9">
        <v>2</v>
      </c>
      <c r="G31" s="9"/>
      <c r="H31" s="9">
        <v>2</v>
      </c>
      <c r="I31" s="9"/>
      <c r="J31" s="9">
        <v>1</v>
      </c>
      <c r="K31" s="9">
        <v>1</v>
      </c>
      <c r="L31" s="9">
        <v>1</v>
      </c>
      <c r="M31" s="9"/>
      <c r="N31" s="9">
        <v>4</v>
      </c>
      <c r="O31" s="11">
        <v>1</v>
      </c>
      <c r="P31" s="11">
        <v>3</v>
      </c>
      <c r="Q31" s="11">
        <v>1</v>
      </c>
      <c r="R31" s="11">
        <v>0</v>
      </c>
      <c r="S31" s="11"/>
      <c r="T31" s="11">
        <v>1</v>
      </c>
      <c r="U31" s="11">
        <v>4</v>
      </c>
      <c r="V31" s="11">
        <v>4</v>
      </c>
      <c r="W31" s="11"/>
      <c r="X31" s="11">
        <v>0</v>
      </c>
      <c r="Y31" s="9">
        <v>2</v>
      </c>
      <c r="Z31" s="9"/>
      <c r="AA31" s="9"/>
      <c r="AB31" s="9"/>
      <c r="AC31" s="9"/>
      <c r="AD31" s="9"/>
    </row>
    <row r="32" spans="1:30" ht="13.75" customHeight="1" x14ac:dyDescent="0.15">
      <c r="A32" s="3" t="s">
        <v>40</v>
      </c>
      <c r="B32" s="4" t="s">
        <v>39</v>
      </c>
      <c r="C32" s="12">
        <v>3</v>
      </c>
      <c r="D32" s="20">
        <v>5</v>
      </c>
      <c r="E32" s="9">
        <v>1</v>
      </c>
      <c r="F32" s="9">
        <v>3</v>
      </c>
      <c r="G32" s="9">
        <v>3</v>
      </c>
      <c r="H32" s="9"/>
      <c r="I32" s="9"/>
      <c r="J32" s="9"/>
      <c r="K32" s="9"/>
      <c r="L32" s="9"/>
      <c r="M32" s="9"/>
      <c r="N32" s="9"/>
      <c r="O32" s="11"/>
      <c r="P32" s="11">
        <v>2</v>
      </c>
      <c r="Q32" s="11"/>
      <c r="R32" s="11">
        <v>6</v>
      </c>
      <c r="S32" s="11"/>
      <c r="T32" s="11"/>
      <c r="U32" s="11">
        <v>4</v>
      </c>
      <c r="V32" s="11"/>
      <c r="W32" s="11"/>
      <c r="X32" s="11"/>
      <c r="Y32" s="9"/>
      <c r="Z32" s="9"/>
      <c r="AA32" s="9"/>
      <c r="AB32" s="9"/>
      <c r="AC32" s="9"/>
      <c r="AD32" s="9"/>
    </row>
    <row r="33" spans="1:30" ht="13.75" customHeight="1" x14ac:dyDescent="0.15">
      <c r="A33" s="5" t="s">
        <v>48</v>
      </c>
      <c r="B33" s="4" t="s">
        <v>49</v>
      </c>
      <c r="C33" s="13"/>
      <c r="D33" s="20"/>
      <c r="E33" s="9"/>
      <c r="F33" s="9"/>
      <c r="G33" s="9"/>
      <c r="H33" s="9"/>
      <c r="I33" s="9"/>
      <c r="J33" s="9"/>
      <c r="K33" s="9"/>
      <c r="L33" s="9"/>
      <c r="M33" s="9"/>
      <c r="N33" s="9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9"/>
      <c r="Z33" s="9"/>
      <c r="AA33" s="9"/>
      <c r="AB33" s="9"/>
      <c r="AC33" s="9"/>
      <c r="AD33" s="9"/>
    </row>
    <row r="34" spans="1:30" ht="13.75" customHeight="1" x14ac:dyDescent="0.15">
      <c r="A34" s="3" t="s">
        <v>30</v>
      </c>
      <c r="B34" s="6" t="s">
        <v>18</v>
      </c>
      <c r="C34" s="36"/>
      <c r="D34" s="20"/>
      <c r="E34" s="9"/>
      <c r="F34" s="9"/>
      <c r="G34" s="9"/>
      <c r="H34" s="9"/>
      <c r="I34" s="9"/>
      <c r="J34" s="9">
        <v>4</v>
      </c>
      <c r="K34" s="9">
        <v>6</v>
      </c>
      <c r="L34" s="9">
        <v>6</v>
      </c>
      <c r="M34" s="9">
        <v>4</v>
      </c>
      <c r="N34" s="9"/>
      <c r="O34" s="11"/>
      <c r="P34" s="11"/>
      <c r="Q34" s="11"/>
      <c r="R34" s="11">
        <v>5</v>
      </c>
      <c r="S34" s="11">
        <v>8</v>
      </c>
      <c r="T34" s="11"/>
      <c r="U34" s="11"/>
      <c r="V34" s="11">
        <v>12</v>
      </c>
      <c r="W34" s="11"/>
      <c r="X34" s="11"/>
      <c r="Y34" s="9"/>
      <c r="Z34" s="9"/>
      <c r="AA34" s="9"/>
      <c r="AB34" s="9"/>
      <c r="AC34" s="9"/>
      <c r="AD34" s="9"/>
    </row>
    <row r="39" spans="1:30" ht="15" x14ac:dyDescent="0.15">
      <c r="A39" s="17" t="s">
        <v>34</v>
      </c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30" ht="21.75" customHeight="1" thickBot="1" x14ac:dyDescent="0.2">
      <c r="A40" s="18"/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30" ht="14" thickBot="1" x14ac:dyDescent="0.2">
      <c r="A41" s="7" t="s">
        <v>0</v>
      </c>
      <c r="B41" s="7" t="s">
        <v>1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14"/>
      <c r="N41" s="21"/>
      <c r="O41" s="22" t="s">
        <v>31</v>
      </c>
      <c r="P41" s="28"/>
      <c r="Q41" s="26"/>
      <c r="R41" s="23" t="s">
        <v>32</v>
      </c>
      <c r="S41" s="27" t="s">
        <v>33</v>
      </c>
    </row>
    <row r="42" spans="1:30" x14ac:dyDescent="0.15">
      <c r="A42" s="1" t="s">
        <v>2</v>
      </c>
      <c r="B42" s="2" t="s">
        <v>3</v>
      </c>
      <c r="C42" s="10">
        <f t="shared" ref="C42:C72" si="0">LARGE(C4:AD4,1)</f>
        <v>18</v>
      </c>
      <c r="D42" s="9">
        <f t="shared" ref="D42:D72" si="1">LARGE(C4:AD4,2)</f>
        <v>15</v>
      </c>
      <c r="E42" s="11">
        <f t="shared" ref="E42:E72" si="2">LARGE(C4:AD4,3)</f>
        <v>15</v>
      </c>
      <c r="F42" s="11">
        <f t="shared" ref="F42:F72" si="3">LARGE(C4:AD4,4)</f>
        <v>15</v>
      </c>
      <c r="G42" s="11">
        <f t="shared" ref="G42:G72" si="4">LARGE(C4:AD4,5)</f>
        <v>14</v>
      </c>
      <c r="H42" s="11">
        <f t="shared" ref="H42:H72" si="5">LARGE(C4:AD4,6)</f>
        <v>13</v>
      </c>
      <c r="I42" s="11">
        <f t="shared" ref="I42:I72" si="6">LARGE(C4:AD4,7)</f>
        <v>13</v>
      </c>
      <c r="J42" s="11">
        <f t="shared" ref="J42:J72" si="7">LARGE(C4:AD4,8)</f>
        <v>12</v>
      </c>
      <c r="K42" s="11">
        <f t="shared" ref="K42:K72" si="8">LARGE(C4:AD4,9)</f>
        <v>9</v>
      </c>
      <c r="L42" s="11" t="e">
        <f t="shared" ref="L42:L72" si="9">LARGE(C4:AD4,10)</f>
        <v>#NUM!</v>
      </c>
      <c r="M42" s="15"/>
      <c r="N42" s="12"/>
      <c r="O42" s="32" t="e">
        <f t="shared" ref="O42:O72" si="10">SUM(C42:L42)</f>
        <v>#NUM!</v>
      </c>
      <c r="P42" s="29"/>
      <c r="Q42" s="34"/>
      <c r="R42" s="33">
        <f t="shared" ref="R42:R72" si="11">AVERAGE(C4:AD4)</f>
        <v>13.777777777777779</v>
      </c>
      <c r="S42" s="31" t="e">
        <f>RANK(O42,O42:O72,0)</f>
        <v>#NUM!</v>
      </c>
    </row>
    <row r="43" spans="1:30" x14ac:dyDescent="0.15">
      <c r="A43" s="1" t="s">
        <v>4</v>
      </c>
      <c r="B43" s="2" t="s">
        <v>5</v>
      </c>
      <c r="C43" s="10">
        <f t="shared" si="0"/>
        <v>13</v>
      </c>
      <c r="D43" s="9">
        <f t="shared" si="1"/>
        <v>13</v>
      </c>
      <c r="E43" s="11">
        <f t="shared" si="2"/>
        <v>11</v>
      </c>
      <c r="F43" s="11">
        <f t="shared" si="3"/>
        <v>11</v>
      </c>
      <c r="G43" s="11">
        <f t="shared" si="4"/>
        <v>11</v>
      </c>
      <c r="H43" s="11">
        <f t="shared" si="5"/>
        <v>11</v>
      </c>
      <c r="I43" s="11">
        <f t="shared" si="6"/>
        <v>10</v>
      </c>
      <c r="J43" s="11">
        <f t="shared" si="7"/>
        <v>10</v>
      </c>
      <c r="K43" s="11">
        <f t="shared" si="8"/>
        <v>10</v>
      </c>
      <c r="L43" s="11">
        <f t="shared" si="9"/>
        <v>9</v>
      </c>
      <c r="M43" s="15"/>
      <c r="N43" s="12"/>
      <c r="O43" s="32">
        <f t="shared" si="10"/>
        <v>109</v>
      </c>
      <c r="P43" s="29"/>
      <c r="Q43" s="34"/>
      <c r="R43" s="33">
        <f t="shared" si="11"/>
        <v>9.4117647058823533</v>
      </c>
      <c r="S43" s="31" t="e">
        <f>RANK(O43,O42:O72,0)</f>
        <v>#NUM!</v>
      </c>
    </row>
    <row r="44" spans="1:30" x14ac:dyDescent="0.15">
      <c r="A44" s="3" t="s">
        <v>36</v>
      </c>
      <c r="B44" s="4" t="s">
        <v>37</v>
      </c>
      <c r="C44" s="10">
        <f t="shared" si="0"/>
        <v>15</v>
      </c>
      <c r="D44" s="9">
        <f t="shared" si="1"/>
        <v>15</v>
      </c>
      <c r="E44" s="11">
        <f t="shared" si="2"/>
        <v>13</v>
      </c>
      <c r="F44" s="11">
        <f t="shared" si="3"/>
        <v>10</v>
      </c>
      <c r="G44" s="11">
        <f t="shared" si="4"/>
        <v>7</v>
      </c>
      <c r="H44" s="11">
        <f t="shared" si="5"/>
        <v>7</v>
      </c>
      <c r="I44" s="11">
        <f t="shared" si="6"/>
        <v>7</v>
      </c>
      <c r="J44" s="11" t="e">
        <f t="shared" si="7"/>
        <v>#NUM!</v>
      </c>
      <c r="K44" s="11" t="e">
        <f t="shared" si="8"/>
        <v>#NUM!</v>
      </c>
      <c r="L44" s="11" t="e">
        <f t="shared" si="9"/>
        <v>#NUM!</v>
      </c>
      <c r="M44" s="15"/>
      <c r="N44" s="13"/>
      <c r="O44" s="32" t="e">
        <f t="shared" si="10"/>
        <v>#NUM!</v>
      </c>
      <c r="P44" s="29"/>
      <c r="Q44" s="34"/>
      <c r="R44" s="33">
        <f t="shared" si="11"/>
        <v>10.571428571428571</v>
      </c>
      <c r="S44" s="31" t="e">
        <f>RANK(O44,O42:O72,0)</f>
        <v>#NUM!</v>
      </c>
    </row>
    <row r="45" spans="1:30" x14ac:dyDescent="0.15">
      <c r="A45" s="3" t="s">
        <v>7</v>
      </c>
      <c r="B45" s="4" t="s">
        <v>8</v>
      </c>
      <c r="C45" s="10">
        <f t="shared" si="0"/>
        <v>11</v>
      </c>
      <c r="D45" s="9">
        <f t="shared" si="1"/>
        <v>10</v>
      </c>
      <c r="E45" s="11">
        <f t="shared" si="2"/>
        <v>7</v>
      </c>
      <c r="F45" s="11">
        <f t="shared" si="3"/>
        <v>7</v>
      </c>
      <c r="G45" s="11">
        <f t="shared" si="4"/>
        <v>6</v>
      </c>
      <c r="H45" s="11">
        <f t="shared" si="5"/>
        <v>6</v>
      </c>
      <c r="I45" s="11">
        <f t="shared" si="6"/>
        <v>6</v>
      </c>
      <c r="J45" s="11">
        <f t="shared" si="7"/>
        <v>5</v>
      </c>
      <c r="K45" s="11">
        <f t="shared" si="8"/>
        <v>5</v>
      </c>
      <c r="L45" s="11">
        <f t="shared" si="9"/>
        <v>5</v>
      </c>
      <c r="M45" s="15"/>
      <c r="N45" s="13"/>
      <c r="O45" s="32">
        <f t="shared" ref="O45" si="12">SUM(C45:L45)</f>
        <v>68</v>
      </c>
      <c r="P45" s="29"/>
      <c r="Q45" s="34"/>
      <c r="R45" s="33">
        <f t="shared" si="11"/>
        <v>5.2941176470588234</v>
      </c>
      <c r="S45" s="31" t="e">
        <f>RANK(O45,O42:O72,0)</f>
        <v>#NUM!</v>
      </c>
    </row>
    <row r="46" spans="1:30" x14ac:dyDescent="0.15">
      <c r="A46" s="3" t="s">
        <v>9</v>
      </c>
      <c r="B46" s="4" t="s">
        <v>10</v>
      </c>
      <c r="C46" s="10">
        <f t="shared" si="0"/>
        <v>20</v>
      </c>
      <c r="D46" s="9">
        <f t="shared" si="1"/>
        <v>14</v>
      </c>
      <c r="E46" s="11">
        <f t="shared" si="2"/>
        <v>14</v>
      </c>
      <c r="F46" s="11">
        <f t="shared" si="3"/>
        <v>14</v>
      </c>
      <c r="G46" s="11">
        <f t="shared" si="4"/>
        <v>11</v>
      </c>
      <c r="H46" s="11">
        <f t="shared" si="5"/>
        <v>11</v>
      </c>
      <c r="I46" s="11">
        <f t="shared" si="6"/>
        <v>11</v>
      </c>
      <c r="J46" s="11">
        <f t="shared" si="7"/>
        <v>9</v>
      </c>
      <c r="K46" s="11">
        <f t="shared" si="8"/>
        <v>9</v>
      </c>
      <c r="L46" s="11">
        <f t="shared" si="9"/>
        <v>8</v>
      </c>
      <c r="M46" s="15"/>
      <c r="N46" s="12"/>
      <c r="O46" s="32">
        <f t="shared" si="10"/>
        <v>121</v>
      </c>
      <c r="P46" s="29"/>
      <c r="Q46" s="34"/>
      <c r="R46" s="33">
        <f t="shared" si="11"/>
        <v>9</v>
      </c>
      <c r="S46" s="31" t="e">
        <f>RANK(O46,O42:O72,0)</f>
        <v>#NUM!</v>
      </c>
    </row>
    <row r="47" spans="1:30" x14ac:dyDescent="0.15">
      <c r="A47" s="3" t="s">
        <v>11</v>
      </c>
      <c r="B47" s="4" t="s">
        <v>12</v>
      </c>
      <c r="C47" s="10">
        <f t="shared" si="0"/>
        <v>10</v>
      </c>
      <c r="D47" s="9">
        <f t="shared" si="1"/>
        <v>10</v>
      </c>
      <c r="E47" s="11">
        <f t="shared" si="2"/>
        <v>8</v>
      </c>
      <c r="F47" s="11">
        <f t="shared" si="3"/>
        <v>7</v>
      </c>
      <c r="G47" s="11">
        <f t="shared" si="4"/>
        <v>6</v>
      </c>
      <c r="H47" s="11">
        <f t="shared" si="5"/>
        <v>6</v>
      </c>
      <c r="I47" s="11">
        <f t="shared" si="6"/>
        <v>6</v>
      </c>
      <c r="J47" s="11">
        <f t="shared" si="7"/>
        <v>5</v>
      </c>
      <c r="K47" s="11">
        <f t="shared" si="8"/>
        <v>4</v>
      </c>
      <c r="L47" s="11">
        <f t="shared" si="9"/>
        <v>4</v>
      </c>
      <c r="M47" s="15"/>
      <c r="N47" s="10"/>
      <c r="O47" s="32">
        <f t="shared" si="10"/>
        <v>66</v>
      </c>
      <c r="P47" s="29"/>
      <c r="Q47" s="34"/>
      <c r="R47" s="33">
        <f t="shared" si="11"/>
        <v>4.4545454545454541</v>
      </c>
      <c r="S47" s="31" t="e">
        <f>RANK(O47,O42:O72,0)</f>
        <v>#NUM!</v>
      </c>
    </row>
    <row r="48" spans="1:30" x14ac:dyDescent="0.15">
      <c r="A48" s="3" t="s">
        <v>58</v>
      </c>
      <c r="B48" s="4" t="s">
        <v>59</v>
      </c>
      <c r="C48" s="10">
        <f t="shared" si="0"/>
        <v>19</v>
      </c>
      <c r="D48" s="9">
        <f t="shared" si="1"/>
        <v>19</v>
      </c>
      <c r="E48" s="11">
        <f t="shared" si="2"/>
        <v>15</v>
      </c>
      <c r="F48" s="11">
        <f t="shared" si="3"/>
        <v>15</v>
      </c>
      <c r="G48" s="11">
        <f t="shared" si="4"/>
        <v>12</v>
      </c>
      <c r="H48" s="11" t="e">
        <f t="shared" si="5"/>
        <v>#NUM!</v>
      </c>
      <c r="I48" s="11" t="e">
        <f t="shared" si="6"/>
        <v>#NUM!</v>
      </c>
      <c r="J48" s="11" t="e">
        <f t="shared" si="7"/>
        <v>#NUM!</v>
      </c>
      <c r="K48" s="11" t="e">
        <f t="shared" si="8"/>
        <v>#NUM!</v>
      </c>
      <c r="L48" s="11" t="e">
        <f t="shared" si="9"/>
        <v>#NUM!</v>
      </c>
      <c r="M48" s="15"/>
      <c r="N48" s="10"/>
      <c r="O48" s="32" t="e">
        <f t="shared" ref="O48" si="13">SUM(C48:L48)</f>
        <v>#NUM!</v>
      </c>
      <c r="P48" s="29"/>
      <c r="Q48" s="34"/>
      <c r="R48" s="33">
        <f t="shared" si="11"/>
        <v>16</v>
      </c>
      <c r="S48" s="31" t="e">
        <f>RANK(O48,O42:O72,0)</f>
        <v>#NUM!</v>
      </c>
    </row>
    <row r="49" spans="1:29" x14ac:dyDescent="0.15">
      <c r="A49" s="3" t="s">
        <v>13</v>
      </c>
      <c r="B49" s="4" t="s">
        <v>6</v>
      </c>
      <c r="C49" s="10">
        <f t="shared" si="0"/>
        <v>8</v>
      </c>
      <c r="D49" s="9">
        <f t="shared" si="1"/>
        <v>8</v>
      </c>
      <c r="E49" s="11">
        <f t="shared" si="2"/>
        <v>8</v>
      </c>
      <c r="F49" s="11">
        <f t="shared" si="3"/>
        <v>6</v>
      </c>
      <c r="G49" s="11">
        <f t="shared" si="4"/>
        <v>4</v>
      </c>
      <c r="H49" s="11">
        <f t="shared" si="5"/>
        <v>4</v>
      </c>
      <c r="I49" s="11">
        <f t="shared" si="6"/>
        <v>4</v>
      </c>
      <c r="J49" s="11" t="e">
        <f t="shared" si="7"/>
        <v>#NUM!</v>
      </c>
      <c r="K49" s="11" t="e">
        <f t="shared" si="8"/>
        <v>#NUM!</v>
      </c>
      <c r="L49" s="11" t="e">
        <f t="shared" si="9"/>
        <v>#NUM!</v>
      </c>
      <c r="M49" s="15"/>
      <c r="N49" s="10"/>
      <c r="O49" s="32" t="e">
        <f t="shared" si="10"/>
        <v>#NUM!</v>
      </c>
      <c r="P49" s="29"/>
      <c r="Q49" s="34"/>
      <c r="R49" s="33">
        <f t="shared" si="11"/>
        <v>6</v>
      </c>
      <c r="S49" s="31" t="e">
        <f>RANK(O49,O42:O72,0)</f>
        <v>#NUM!</v>
      </c>
    </row>
    <row r="50" spans="1:29" x14ac:dyDescent="0.15">
      <c r="A50" s="3" t="s">
        <v>14</v>
      </c>
      <c r="B50" s="4" t="s">
        <v>15</v>
      </c>
      <c r="C50" s="10">
        <f t="shared" si="0"/>
        <v>10</v>
      </c>
      <c r="D50" s="9">
        <f t="shared" si="1"/>
        <v>7</v>
      </c>
      <c r="E50" s="11">
        <f t="shared" si="2"/>
        <v>5</v>
      </c>
      <c r="F50" s="11" t="e">
        <f t="shared" si="3"/>
        <v>#NUM!</v>
      </c>
      <c r="G50" s="11" t="e">
        <f t="shared" si="4"/>
        <v>#NUM!</v>
      </c>
      <c r="H50" s="11" t="e">
        <f t="shared" si="5"/>
        <v>#NUM!</v>
      </c>
      <c r="I50" s="11" t="e">
        <f t="shared" si="6"/>
        <v>#NUM!</v>
      </c>
      <c r="J50" s="11" t="e">
        <f t="shared" si="7"/>
        <v>#NUM!</v>
      </c>
      <c r="K50" s="11" t="e">
        <f t="shared" si="8"/>
        <v>#NUM!</v>
      </c>
      <c r="L50" s="11" t="e">
        <f t="shared" si="9"/>
        <v>#NUM!</v>
      </c>
      <c r="M50" s="15"/>
      <c r="N50" s="12"/>
      <c r="O50" s="32" t="e">
        <f t="shared" si="10"/>
        <v>#NUM!</v>
      </c>
      <c r="P50" s="29"/>
      <c r="Q50" s="34"/>
      <c r="R50" s="33">
        <f t="shared" si="11"/>
        <v>7.333333333333333</v>
      </c>
      <c r="S50" s="31" t="e">
        <f>RANK(O50,O42:O72,0)</f>
        <v>#NUM!</v>
      </c>
    </row>
    <row r="51" spans="1:29" x14ac:dyDescent="0.15">
      <c r="A51" s="3" t="s">
        <v>16</v>
      </c>
      <c r="B51" s="4" t="s">
        <v>17</v>
      </c>
      <c r="C51" s="10">
        <f t="shared" si="0"/>
        <v>15</v>
      </c>
      <c r="D51" s="9">
        <f t="shared" si="1"/>
        <v>15</v>
      </c>
      <c r="E51" s="11">
        <f t="shared" si="2"/>
        <v>15</v>
      </c>
      <c r="F51" s="11">
        <f t="shared" si="3"/>
        <v>14</v>
      </c>
      <c r="G51" s="11">
        <f t="shared" si="4"/>
        <v>13</v>
      </c>
      <c r="H51" s="11">
        <f t="shared" si="5"/>
        <v>13</v>
      </c>
      <c r="I51" s="11">
        <f t="shared" si="6"/>
        <v>13</v>
      </c>
      <c r="J51" s="11">
        <f t="shared" si="7"/>
        <v>12</v>
      </c>
      <c r="K51" s="11">
        <f t="shared" si="8"/>
        <v>12</v>
      </c>
      <c r="L51" s="11">
        <f t="shared" si="9"/>
        <v>12</v>
      </c>
      <c r="M51" s="15"/>
      <c r="N51" s="16"/>
      <c r="O51" s="32">
        <f t="shared" si="10"/>
        <v>134</v>
      </c>
      <c r="P51" s="29"/>
      <c r="Q51" s="34"/>
      <c r="R51" s="33">
        <f t="shared" si="11"/>
        <v>12.133333333333333</v>
      </c>
      <c r="S51" s="31" t="e">
        <f>RANK(O51,O42:O72,0)</f>
        <v>#NUM!</v>
      </c>
    </row>
    <row r="52" spans="1:29" x14ac:dyDescent="0.15">
      <c r="A52" s="3" t="s">
        <v>45</v>
      </c>
      <c r="B52" s="4" t="s">
        <v>46</v>
      </c>
      <c r="C52" s="10">
        <f t="shared" si="0"/>
        <v>6</v>
      </c>
      <c r="D52" s="9">
        <f t="shared" si="1"/>
        <v>5</v>
      </c>
      <c r="E52" s="11">
        <f t="shared" si="2"/>
        <v>5</v>
      </c>
      <c r="F52" s="11">
        <f t="shared" si="3"/>
        <v>5</v>
      </c>
      <c r="G52" s="11">
        <f t="shared" si="4"/>
        <v>3</v>
      </c>
      <c r="H52" s="11">
        <f t="shared" si="5"/>
        <v>3</v>
      </c>
      <c r="I52" s="11" t="e">
        <f t="shared" si="6"/>
        <v>#NUM!</v>
      </c>
      <c r="J52" s="11" t="e">
        <f t="shared" si="7"/>
        <v>#NUM!</v>
      </c>
      <c r="K52" s="11" t="e">
        <f t="shared" si="8"/>
        <v>#NUM!</v>
      </c>
      <c r="L52" s="11" t="e">
        <f t="shared" si="9"/>
        <v>#NUM!</v>
      </c>
      <c r="M52" s="15"/>
      <c r="N52" s="12"/>
      <c r="O52" s="32" t="e">
        <f t="shared" si="10"/>
        <v>#NUM!</v>
      </c>
      <c r="P52" s="29"/>
      <c r="Q52" s="37"/>
      <c r="R52" s="33">
        <f t="shared" si="11"/>
        <v>4.5</v>
      </c>
      <c r="S52" s="31" t="e">
        <f>RANK(O52,O42:O72,0)</f>
        <v>#NUM!</v>
      </c>
      <c r="T52" s="19"/>
    </row>
    <row r="53" spans="1:29" x14ac:dyDescent="0.15">
      <c r="A53" s="3" t="s">
        <v>78</v>
      </c>
      <c r="B53" s="4" t="s">
        <v>18</v>
      </c>
      <c r="C53" s="10">
        <f t="shared" si="0"/>
        <v>10</v>
      </c>
      <c r="D53" s="9" t="e">
        <f t="shared" si="1"/>
        <v>#NUM!</v>
      </c>
      <c r="E53" s="11" t="e">
        <f t="shared" si="2"/>
        <v>#NUM!</v>
      </c>
      <c r="F53" s="11" t="e">
        <f t="shared" si="3"/>
        <v>#NUM!</v>
      </c>
      <c r="G53" s="11" t="e">
        <f t="shared" si="4"/>
        <v>#NUM!</v>
      </c>
      <c r="H53" s="11" t="e">
        <f t="shared" si="5"/>
        <v>#NUM!</v>
      </c>
      <c r="I53" s="11" t="e">
        <f t="shared" si="6"/>
        <v>#NUM!</v>
      </c>
      <c r="J53" s="11" t="e">
        <f t="shared" si="7"/>
        <v>#NUM!</v>
      </c>
      <c r="K53" s="11" t="e">
        <f t="shared" si="8"/>
        <v>#NUM!</v>
      </c>
      <c r="L53" s="11" t="e">
        <f t="shared" si="9"/>
        <v>#NUM!</v>
      </c>
      <c r="M53" s="15"/>
      <c r="N53" s="12"/>
      <c r="O53" s="32" t="e">
        <f t="shared" ref="O53" si="14">SUM(C53:L53)</f>
        <v>#NUM!</v>
      </c>
      <c r="P53" s="29"/>
      <c r="Q53" s="37"/>
      <c r="R53" s="33">
        <f t="shared" si="11"/>
        <v>10</v>
      </c>
      <c r="S53" s="31" t="e">
        <f>RANK(O53,O42:O72,0)</f>
        <v>#NUM!</v>
      </c>
      <c r="T53" s="19"/>
    </row>
    <row r="54" spans="1:29" x14ac:dyDescent="0.15">
      <c r="A54" s="3" t="s">
        <v>62</v>
      </c>
      <c r="B54" s="4" t="s">
        <v>63</v>
      </c>
      <c r="C54" s="10">
        <f t="shared" si="0"/>
        <v>16</v>
      </c>
      <c r="D54" s="9">
        <f t="shared" si="1"/>
        <v>14</v>
      </c>
      <c r="E54" s="11">
        <f t="shared" si="2"/>
        <v>11</v>
      </c>
      <c r="F54" s="11">
        <f t="shared" si="3"/>
        <v>10</v>
      </c>
      <c r="G54" s="11">
        <f t="shared" si="4"/>
        <v>9</v>
      </c>
      <c r="H54" s="11">
        <f t="shared" si="5"/>
        <v>7</v>
      </c>
      <c r="I54" s="11">
        <f t="shared" si="6"/>
        <v>7</v>
      </c>
      <c r="J54" s="11">
        <f t="shared" si="7"/>
        <v>2</v>
      </c>
      <c r="K54" s="11" t="e">
        <f t="shared" si="8"/>
        <v>#NUM!</v>
      </c>
      <c r="L54" s="11" t="e">
        <f t="shared" si="9"/>
        <v>#NUM!</v>
      </c>
      <c r="M54" s="15"/>
      <c r="N54" s="12"/>
      <c r="O54" s="32" t="e">
        <f t="shared" ref="O54" si="15">SUM(C54:L54)</f>
        <v>#NUM!</v>
      </c>
      <c r="P54" s="29"/>
      <c r="Q54" s="37"/>
      <c r="R54" s="33">
        <f t="shared" si="11"/>
        <v>9.5</v>
      </c>
      <c r="S54" s="31" t="e">
        <f>RANK(O54,O42:O72,0)</f>
        <v>#NUM!</v>
      </c>
      <c r="T54" s="19"/>
    </row>
    <row r="55" spans="1:29" x14ac:dyDescent="0.15">
      <c r="A55" s="3" t="s">
        <v>20</v>
      </c>
      <c r="B55" s="4" t="s">
        <v>18</v>
      </c>
      <c r="C55" s="10">
        <f t="shared" si="0"/>
        <v>16</v>
      </c>
      <c r="D55" s="9">
        <f t="shared" si="1"/>
        <v>16</v>
      </c>
      <c r="E55" s="11">
        <f t="shared" si="2"/>
        <v>14</v>
      </c>
      <c r="F55" s="11">
        <f t="shared" si="3"/>
        <v>13</v>
      </c>
      <c r="G55" s="11">
        <f t="shared" si="4"/>
        <v>12</v>
      </c>
      <c r="H55" s="11">
        <f t="shared" si="5"/>
        <v>11</v>
      </c>
      <c r="I55" s="11">
        <f t="shared" si="6"/>
        <v>11</v>
      </c>
      <c r="J55" s="11">
        <f t="shared" si="7"/>
        <v>11</v>
      </c>
      <c r="K55" s="11">
        <f t="shared" si="8"/>
        <v>11</v>
      </c>
      <c r="L55" s="11">
        <f t="shared" si="9"/>
        <v>10</v>
      </c>
      <c r="M55" s="15"/>
      <c r="N55" s="13"/>
      <c r="O55" s="32">
        <f t="shared" si="10"/>
        <v>125</v>
      </c>
      <c r="P55" s="29"/>
      <c r="Q55" s="35"/>
      <c r="R55" s="33">
        <f t="shared" si="11"/>
        <v>9.9499999999999993</v>
      </c>
      <c r="S55" s="31" t="e">
        <f>RANK(O55,O42:O72,0)</f>
        <v>#NUM!</v>
      </c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x14ac:dyDescent="0.15">
      <c r="A56" s="3" t="s">
        <v>41</v>
      </c>
      <c r="B56" s="4" t="s">
        <v>42</v>
      </c>
      <c r="C56" s="10">
        <f t="shared" si="0"/>
        <v>9</v>
      </c>
      <c r="D56" s="9">
        <f t="shared" si="1"/>
        <v>8</v>
      </c>
      <c r="E56" s="11" t="e">
        <f t="shared" si="2"/>
        <v>#NUM!</v>
      </c>
      <c r="F56" s="11" t="e">
        <f t="shared" si="3"/>
        <v>#NUM!</v>
      </c>
      <c r="G56" s="11" t="e">
        <f t="shared" si="4"/>
        <v>#NUM!</v>
      </c>
      <c r="H56" s="11" t="e">
        <f t="shared" si="5"/>
        <v>#NUM!</v>
      </c>
      <c r="I56" s="11" t="e">
        <f t="shared" si="6"/>
        <v>#NUM!</v>
      </c>
      <c r="J56" s="11" t="e">
        <f t="shared" si="7"/>
        <v>#NUM!</v>
      </c>
      <c r="K56" s="11" t="e">
        <f t="shared" si="8"/>
        <v>#NUM!</v>
      </c>
      <c r="L56" s="11" t="e">
        <f t="shared" si="9"/>
        <v>#NUM!</v>
      </c>
      <c r="M56" s="15"/>
      <c r="N56" s="13"/>
      <c r="O56" s="32" t="e">
        <f t="shared" si="10"/>
        <v>#NUM!</v>
      </c>
      <c r="P56" s="29"/>
      <c r="Q56" s="35"/>
      <c r="R56" s="33">
        <f t="shared" si="11"/>
        <v>8.5</v>
      </c>
      <c r="S56" s="31" t="e">
        <f>RANK(O56,O42:O72,0)</f>
        <v>#NUM!</v>
      </c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x14ac:dyDescent="0.15">
      <c r="A57" s="3" t="s">
        <v>21</v>
      </c>
      <c r="B57" s="4" t="s">
        <v>22</v>
      </c>
      <c r="C57" s="10" t="e">
        <f t="shared" si="0"/>
        <v>#NUM!</v>
      </c>
      <c r="D57" s="9" t="e">
        <f t="shared" si="1"/>
        <v>#NUM!</v>
      </c>
      <c r="E57" s="11" t="e">
        <f t="shared" si="2"/>
        <v>#NUM!</v>
      </c>
      <c r="F57" s="11" t="e">
        <f t="shared" si="3"/>
        <v>#NUM!</v>
      </c>
      <c r="G57" s="11" t="e">
        <f t="shared" si="4"/>
        <v>#NUM!</v>
      </c>
      <c r="H57" s="11" t="e">
        <f t="shared" si="5"/>
        <v>#NUM!</v>
      </c>
      <c r="I57" s="11" t="e">
        <f t="shared" si="6"/>
        <v>#NUM!</v>
      </c>
      <c r="J57" s="11" t="e">
        <f t="shared" si="7"/>
        <v>#NUM!</v>
      </c>
      <c r="K57" s="11" t="e">
        <f t="shared" si="8"/>
        <v>#NUM!</v>
      </c>
      <c r="L57" s="11" t="e">
        <f t="shared" si="9"/>
        <v>#NUM!</v>
      </c>
      <c r="M57" s="15"/>
      <c r="N57" s="13"/>
      <c r="O57" s="32" t="e">
        <f t="shared" ref="O57" si="16">SUM(C57:L57)</f>
        <v>#NUM!</v>
      </c>
      <c r="P57" s="29"/>
      <c r="Q57" s="35"/>
      <c r="R57" s="33" t="e">
        <f t="shared" si="11"/>
        <v>#DIV/0!</v>
      </c>
      <c r="S57" s="31" t="e">
        <f>RANK(O57,O42:O72,0)</f>
        <v>#NUM!</v>
      </c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x14ac:dyDescent="0.15">
      <c r="A58" s="3" t="s">
        <v>35</v>
      </c>
      <c r="B58" s="4" t="s">
        <v>15</v>
      </c>
      <c r="C58" s="10" t="e">
        <f t="shared" si="0"/>
        <v>#NUM!</v>
      </c>
      <c r="D58" s="9" t="e">
        <f t="shared" si="1"/>
        <v>#NUM!</v>
      </c>
      <c r="E58" s="11" t="e">
        <f t="shared" si="2"/>
        <v>#NUM!</v>
      </c>
      <c r="F58" s="11" t="e">
        <f t="shared" si="3"/>
        <v>#NUM!</v>
      </c>
      <c r="G58" s="11" t="e">
        <f t="shared" si="4"/>
        <v>#NUM!</v>
      </c>
      <c r="H58" s="11" t="e">
        <f t="shared" si="5"/>
        <v>#NUM!</v>
      </c>
      <c r="I58" s="11" t="e">
        <f t="shared" si="6"/>
        <v>#NUM!</v>
      </c>
      <c r="J58" s="11" t="e">
        <f t="shared" si="7"/>
        <v>#NUM!</v>
      </c>
      <c r="K58" s="11" t="e">
        <f t="shared" si="8"/>
        <v>#NUM!</v>
      </c>
      <c r="L58" s="11" t="e">
        <f t="shared" si="9"/>
        <v>#NUM!</v>
      </c>
      <c r="M58" s="15"/>
      <c r="N58" s="13"/>
      <c r="O58" s="32" t="e">
        <f t="shared" ref="O58" si="17">SUM(C58:L58)</f>
        <v>#NUM!</v>
      </c>
      <c r="P58" s="29"/>
      <c r="Q58" s="35"/>
      <c r="R58" s="33" t="e">
        <f t="shared" si="11"/>
        <v>#DIV/0!</v>
      </c>
      <c r="S58" s="31" t="e">
        <f>RANK(O58,O42:O72,0)</f>
        <v>#NUM!</v>
      </c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x14ac:dyDescent="0.15">
      <c r="A59" s="3" t="s">
        <v>24</v>
      </c>
      <c r="B59" s="4" t="s">
        <v>25</v>
      </c>
      <c r="C59" s="10">
        <f t="shared" si="0"/>
        <v>8</v>
      </c>
      <c r="D59" s="9">
        <f t="shared" si="1"/>
        <v>7</v>
      </c>
      <c r="E59" s="11">
        <f t="shared" si="2"/>
        <v>5</v>
      </c>
      <c r="F59" s="11">
        <f t="shared" si="3"/>
        <v>4</v>
      </c>
      <c r="G59" s="11">
        <f t="shared" si="4"/>
        <v>4</v>
      </c>
      <c r="H59" s="11">
        <f t="shared" si="5"/>
        <v>4</v>
      </c>
      <c r="I59" s="11">
        <f t="shared" si="6"/>
        <v>3</v>
      </c>
      <c r="J59" s="11">
        <f t="shared" si="7"/>
        <v>3</v>
      </c>
      <c r="K59" s="11">
        <f t="shared" si="8"/>
        <v>2</v>
      </c>
      <c r="L59" s="11">
        <f t="shared" si="9"/>
        <v>2</v>
      </c>
      <c r="M59" s="15"/>
      <c r="N59" s="13"/>
      <c r="O59" s="32">
        <f t="shared" ref="O59" si="18">SUM(C59:L59)</f>
        <v>42</v>
      </c>
      <c r="P59" s="29"/>
      <c r="Q59" s="35"/>
      <c r="R59" s="33">
        <f t="shared" si="11"/>
        <v>4.2</v>
      </c>
      <c r="S59" s="31" t="e">
        <f>RANK(O59,O42:O72,0)</f>
        <v>#NUM!</v>
      </c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x14ac:dyDescent="0.15">
      <c r="A60" s="3" t="s">
        <v>26</v>
      </c>
      <c r="B60" s="4" t="s">
        <v>22</v>
      </c>
      <c r="C60" s="10">
        <f t="shared" si="0"/>
        <v>15</v>
      </c>
      <c r="D60" s="9">
        <f t="shared" si="1"/>
        <v>14</v>
      </c>
      <c r="E60" s="11">
        <f t="shared" si="2"/>
        <v>14</v>
      </c>
      <c r="F60" s="11">
        <f t="shared" si="3"/>
        <v>14</v>
      </c>
      <c r="G60" s="11">
        <f t="shared" si="4"/>
        <v>13</v>
      </c>
      <c r="H60" s="11">
        <f t="shared" si="5"/>
        <v>13</v>
      </c>
      <c r="I60" s="11">
        <f t="shared" si="6"/>
        <v>13</v>
      </c>
      <c r="J60" s="11">
        <f t="shared" si="7"/>
        <v>12</v>
      </c>
      <c r="K60" s="11">
        <f t="shared" si="8"/>
        <v>12</v>
      </c>
      <c r="L60" s="11">
        <f t="shared" si="9"/>
        <v>12</v>
      </c>
      <c r="M60" s="15"/>
      <c r="N60" s="13"/>
      <c r="O60" s="32">
        <f t="shared" ref="O60" si="19">SUM(C60:L60)</f>
        <v>132</v>
      </c>
      <c r="P60" s="29"/>
      <c r="Q60" s="35"/>
      <c r="R60" s="33">
        <f t="shared" si="11"/>
        <v>11.619047619047619</v>
      </c>
      <c r="S60" s="31" t="e">
        <f>RANK(O60,O42:O72,0)</f>
        <v>#NUM!</v>
      </c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x14ac:dyDescent="0.15">
      <c r="A61" s="1" t="s">
        <v>53</v>
      </c>
      <c r="B61" s="2" t="s">
        <v>55</v>
      </c>
      <c r="C61" s="10">
        <f t="shared" si="0"/>
        <v>20</v>
      </c>
      <c r="D61" s="9">
        <f t="shared" si="1"/>
        <v>16</v>
      </c>
      <c r="E61" s="11">
        <f t="shared" si="2"/>
        <v>15</v>
      </c>
      <c r="F61" s="11">
        <f t="shared" si="3"/>
        <v>14</v>
      </c>
      <c r="G61" s="11">
        <f t="shared" si="4"/>
        <v>13</v>
      </c>
      <c r="H61" s="11">
        <f t="shared" si="5"/>
        <v>13</v>
      </c>
      <c r="I61" s="11">
        <f t="shared" si="6"/>
        <v>12</v>
      </c>
      <c r="J61" s="11">
        <f t="shared" si="7"/>
        <v>11</v>
      </c>
      <c r="K61" s="11">
        <f t="shared" si="8"/>
        <v>11</v>
      </c>
      <c r="L61" s="11">
        <f t="shared" si="9"/>
        <v>11</v>
      </c>
      <c r="M61" s="15"/>
      <c r="N61" s="13"/>
      <c r="O61" s="32">
        <f t="shared" si="10"/>
        <v>136</v>
      </c>
      <c r="P61" s="29"/>
      <c r="Q61" s="35"/>
      <c r="R61" s="33">
        <f t="shared" si="11"/>
        <v>11.923076923076923</v>
      </c>
      <c r="S61" s="31" t="e">
        <f>RANK(O61,O42:O72,0)</f>
        <v>#NUM!</v>
      </c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x14ac:dyDescent="0.15">
      <c r="A62" s="1" t="s">
        <v>50</v>
      </c>
      <c r="B62" s="2" t="s">
        <v>51</v>
      </c>
      <c r="C62" s="10">
        <f t="shared" si="0"/>
        <v>14</v>
      </c>
      <c r="D62" s="9" t="e">
        <f t="shared" si="1"/>
        <v>#NUM!</v>
      </c>
      <c r="E62" s="11" t="e">
        <f t="shared" si="2"/>
        <v>#NUM!</v>
      </c>
      <c r="F62" s="11" t="e">
        <f t="shared" si="3"/>
        <v>#NUM!</v>
      </c>
      <c r="G62" s="11" t="e">
        <f t="shared" si="4"/>
        <v>#NUM!</v>
      </c>
      <c r="H62" s="11" t="e">
        <f t="shared" si="5"/>
        <v>#NUM!</v>
      </c>
      <c r="I62" s="11" t="e">
        <f t="shared" si="6"/>
        <v>#NUM!</v>
      </c>
      <c r="J62" s="11" t="e">
        <f t="shared" si="7"/>
        <v>#NUM!</v>
      </c>
      <c r="K62" s="11" t="e">
        <f t="shared" si="8"/>
        <v>#NUM!</v>
      </c>
      <c r="L62" s="11" t="e">
        <f t="shared" si="9"/>
        <v>#NUM!</v>
      </c>
      <c r="M62" s="15"/>
      <c r="N62" s="12"/>
      <c r="O62" s="32" t="e">
        <f t="shared" ref="O62" si="20">SUM(C62:L62)</f>
        <v>#NUM!</v>
      </c>
      <c r="P62" s="29"/>
      <c r="Q62" s="35"/>
      <c r="R62" s="33">
        <f t="shared" si="11"/>
        <v>14</v>
      </c>
      <c r="S62" s="31" t="e">
        <f>RANK(O62,O42:O72,0)</f>
        <v>#NUM!</v>
      </c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x14ac:dyDescent="0.15">
      <c r="A63" s="1" t="s">
        <v>56</v>
      </c>
      <c r="B63" s="2" t="s">
        <v>57</v>
      </c>
      <c r="C63" s="10" t="e">
        <f t="shared" si="0"/>
        <v>#NUM!</v>
      </c>
      <c r="D63" s="9" t="e">
        <f t="shared" si="1"/>
        <v>#NUM!</v>
      </c>
      <c r="E63" s="11" t="e">
        <f t="shared" si="2"/>
        <v>#NUM!</v>
      </c>
      <c r="F63" s="11" t="e">
        <f t="shared" si="3"/>
        <v>#NUM!</v>
      </c>
      <c r="G63" s="11" t="e">
        <f t="shared" si="4"/>
        <v>#NUM!</v>
      </c>
      <c r="H63" s="11" t="e">
        <f t="shared" si="5"/>
        <v>#NUM!</v>
      </c>
      <c r="I63" s="11" t="e">
        <f t="shared" si="6"/>
        <v>#NUM!</v>
      </c>
      <c r="J63" s="11" t="e">
        <f t="shared" si="7"/>
        <v>#NUM!</v>
      </c>
      <c r="K63" s="11" t="e">
        <f t="shared" si="8"/>
        <v>#NUM!</v>
      </c>
      <c r="L63" s="11" t="e">
        <f t="shared" si="9"/>
        <v>#NUM!</v>
      </c>
      <c r="M63" s="15"/>
      <c r="N63" s="12"/>
      <c r="O63" s="32" t="e">
        <f t="shared" ref="O63" si="21">SUM(C63:L63)</f>
        <v>#NUM!</v>
      </c>
      <c r="P63" s="29"/>
      <c r="Q63" s="35"/>
      <c r="R63" s="33" t="e">
        <f t="shared" si="11"/>
        <v>#DIV/0!</v>
      </c>
      <c r="S63" s="31" t="e">
        <f>RANK(O63,O42:O72,0)</f>
        <v>#NUM!</v>
      </c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x14ac:dyDescent="0.15">
      <c r="A64" s="1" t="s">
        <v>43</v>
      </c>
      <c r="B64" s="2" t="s">
        <v>44</v>
      </c>
      <c r="C64" s="10">
        <f t="shared" si="0"/>
        <v>6</v>
      </c>
      <c r="D64" s="9">
        <f t="shared" si="1"/>
        <v>4</v>
      </c>
      <c r="E64" s="11">
        <f t="shared" si="2"/>
        <v>4</v>
      </c>
      <c r="F64" s="11" t="e">
        <f t="shared" si="3"/>
        <v>#NUM!</v>
      </c>
      <c r="G64" s="11" t="e">
        <f t="shared" si="4"/>
        <v>#NUM!</v>
      </c>
      <c r="H64" s="11" t="e">
        <f t="shared" si="5"/>
        <v>#NUM!</v>
      </c>
      <c r="I64" s="11" t="e">
        <f t="shared" si="6"/>
        <v>#NUM!</v>
      </c>
      <c r="J64" s="11" t="e">
        <f t="shared" si="7"/>
        <v>#NUM!</v>
      </c>
      <c r="K64" s="11" t="e">
        <f t="shared" si="8"/>
        <v>#NUM!</v>
      </c>
      <c r="L64" s="11" t="e">
        <f t="shared" si="9"/>
        <v>#NUM!</v>
      </c>
      <c r="M64" s="15"/>
      <c r="N64" s="10"/>
      <c r="O64" s="32" t="e">
        <f t="shared" si="10"/>
        <v>#NUM!</v>
      </c>
      <c r="P64" s="29"/>
      <c r="Q64" s="35"/>
      <c r="R64" s="33">
        <f t="shared" si="11"/>
        <v>4.666666666666667</v>
      </c>
      <c r="S64" s="31" t="e">
        <f>RANK(O64,O42:O72,0)</f>
        <v>#NUM!</v>
      </c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x14ac:dyDescent="0.15">
      <c r="A65" s="3" t="s">
        <v>27</v>
      </c>
      <c r="B65" s="4" t="s">
        <v>15</v>
      </c>
      <c r="C65" s="10">
        <f t="shared" si="0"/>
        <v>19</v>
      </c>
      <c r="D65" s="9">
        <f t="shared" si="1"/>
        <v>19</v>
      </c>
      <c r="E65" s="11">
        <f t="shared" si="2"/>
        <v>16</v>
      </c>
      <c r="F65" s="11">
        <f t="shared" si="3"/>
        <v>15</v>
      </c>
      <c r="G65" s="11">
        <f t="shared" si="4"/>
        <v>13</v>
      </c>
      <c r="H65" s="11">
        <f t="shared" si="5"/>
        <v>12</v>
      </c>
      <c r="I65" s="11">
        <f t="shared" si="6"/>
        <v>12</v>
      </c>
      <c r="J65" s="11">
        <f t="shared" si="7"/>
        <v>12</v>
      </c>
      <c r="K65" s="11">
        <f t="shared" si="8"/>
        <v>11</v>
      </c>
      <c r="L65" s="11">
        <f t="shared" si="9"/>
        <v>10</v>
      </c>
      <c r="M65" s="15"/>
      <c r="N65" s="10"/>
      <c r="O65" s="32">
        <f t="shared" si="10"/>
        <v>139</v>
      </c>
      <c r="P65" s="29"/>
      <c r="Q65" s="35"/>
      <c r="R65" s="33">
        <f t="shared" si="11"/>
        <v>11.055555555555555</v>
      </c>
      <c r="S65" s="31" t="e">
        <f>RANK(O65,O42:O72,0)</f>
        <v>#NUM!</v>
      </c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x14ac:dyDescent="0.15">
      <c r="A66" s="3" t="s">
        <v>28</v>
      </c>
      <c r="B66" s="4" t="s">
        <v>47</v>
      </c>
      <c r="C66" s="10">
        <f t="shared" si="0"/>
        <v>5</v>
      </c>
      <c r="D66" s="9">
        <f t="shared" si="1"/>
        <v>2</v>
      </c>
      <c r="E66" s="11" t="e">
        <f t="shared" si="2"/>
        <v>#NUM!</v>
      </c>
      <c r="F66" s="11" t="e">
        <f t="shared" si="3"/>
        <v>#NUM!</v>
      </c>
      <c r="G66" s="11" t="e">
        <f t="shared" si="4"/>
        <v>#NUM!</v>
      </c>
      <c r="H66" s="11" t="e">
        <f t="shared" si="5"/>
        <v>#NUM!</v>
      </c>
      <c r="I66" s="11" t="e">
        <f t="shared" si="6"/>
        <v>#NUM!</v>
      </c>
      <c r="J66" s="11" t="e">
        <f t="shared" si="7"/>
        <v>#NUM!</v>
      </c>
      <c r="K66" s="11" t="e">
        <f t="shared" si="8"/>
        <v>#NUM!</v>
      </c>
      <c r="L66" s="11" t="e">
        <f t="shared" si="9"/>
        <v>#NUM!</v>
      </c>
      <c r="M66" s="15"/>
      <c r="N66" s="10"/>
      <c r="O66" s="32" t="e">
        <f t="shared" si="10"/>
        <v>#NUM!</v>
      </c>
      <c r="P66" s="29"/>
      <c r="Q66" s="35"/>
      <c r="R66" s="33">
        <f t="shared" si="11"/>
        <v>3.5</v>
      </c>
      <c r="S66" s="31" t="e">
        <f>RANK(O66,O42:O72,0)</f>
        <v>#NUM!</v>
      </c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x14ac:dyDescent="0.15">
      <c r="A67" s="3" t="s">
        <v>52</v>
      </c>
      <c r="B67" s="4" t="s">
        <v>19</v>
      </c>
      <c r="C67" s="10">
        <f t="shared" si="0"/>
        <v>5</v>
      </c>
      <c r="D67" s="9">
        <f t="shared" si="1"/>
        <v>3</v>
      </c>
      <c r="E67" s="11" t="e">
        <f t="shared" si="2"/>
        <v>#NUM!</v>
      </c>
      <c r="F67" s="11" t="e">
        <f t="shared" si="3"/>
        <v>#NUM!</v>
      </c>
      <c r="G67" s="11" t="e">
        <f t="shared" si="4"/>
        <v>#NUM!</v>
      </c>
      <c r="H67" s="11" t="e">
        <f t="shared" si="5"/>
        <v>#NUM!</v>
      </c>
      <c r="I67" s="11" t="e">
        <f t="shared" si="6"/>
        <v>#NUM!</v>
      </c>
      <c r="J67" s="11" t="e">
        <f t="shared" si="7"/>
        <v>#NUM!</v>
      </c>
      <c r="K67" s="11" t="e">
        <f t="shared" si="8"/>
        <v>#NUM!</v>
      </c>
      <c r="L67" s="11" t="e">
        <f t="shared" si="9"/>
        <v>#NUM!</v>
      </c>
      <c r="M67" s="15"/>
      <c r="N67" s="10"/>
      <c r="O67" s="32" t="e">
        <f t="shared" ref="O67" si="22">SUM(C67:L67)</f>
        <v>#NUM!</v>
      </c>
      <c r="P67" s="38"/>
      <c r="Q67" s="35"/>
      <c r="R67" s="33">
        <f t="shared" si="11"/>
        <v>4</v>
      </c>
      <c r="S67" s="31" t="e">
        <f>RANK(O67,O42:O72,0)</f>
        <v>#NUM!</v>
      </c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x14ac:dyDescent="0.15">
      <c r="A68" s="3" t="s">
        <v>38</v>
      </c>
      <c r="B68" s="4" t="s">
        <v>23</v>
      </c>
      <c r="C68" s="10">
        <f t="shared" si="0"/>
        <v>21</v>
      </c>
      <c r="D68" s="9">
        <f t="shared" si="1"/>
        <v>20</v>
      </c>
      <c r="E68" s="11">
        <f t="shared" si="2"/>
        <v>20</v>
      </c>
      <c r="F68" s="11">
        <f t="shared" si="3"/>
        <v>20</v>
      </c>
      <c r="G68" s="11">
        <f t="shared" si="4"/>
        <v>18</v>
      </c>
      <c r="H68" s="11">
        <f t="shared" si="5"/>
        <v>17</v>
      </c>
      <c r="I68" s="11">
        <f t="shared" si="6"/>
        <v>17</v>
      </c>
      <c r="J68" s="11">
        <f t="shared" si="7"/>
        <v>16</v>
      </c>
      <c r="K68" s="11">
        <f t="shared" si="8"/>
        <v>16</v>
      </c>
      <c r="L68" s="11">
        <f t="shared" si="9"/>
        <v>16</v>
      </c>
      <c r="M68" s="15"/>
      <c r="N68" s="10"/>
      <c r="O68" s="32">
        <f t="shared" si="10"/>
        <v>181</v>
      </c>
      <c r="P68" s="30"/>
      <c r="Q68" s="35"/>
      <c r="R68" s="33">
        <f t="shared" si="11"/>
        <v>15.45</v>
      </c>
      <c r="S68" s="31" t="e">
        <f>RANK(O68,O42:O72,0)</f>
        <v>#NUM!</v>
      </c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x14ac:dyDescent="0.15">
      <c r="A69" s="3" t="s">
        <v>29</v>
      </c>
      <c r="B69" s="4" t="s">
        <v>19</v>
      </c>
      <c r="C69" s="10">
        <f t="shared" si="0"/>
        <v>4</v>
      </c>
      <c r="D69" s="9">
        <f t="shared" si="1"/>
        <v>4</v>
      </c>
      <c r="E69" s="11">
        <f t="shared" si="2"/>
        <v>4</v>
      </c>
      <c r="F69" s="11">
        <f t="shared" si="3"/>
        <v>3</v>
      </c>
      <c r="G69" s="11">
        <f t="shared" si="4"/>
        <v>3</v>
      </c>
      <c r="H69" s="11">
        <f t="shared" si="5"/>
        <v>2</v>
      </c>
      <c r="I69" s="11">
        <f t="shared" si="6"/>
        <v>2</v>
      </c>
      <c r="J69" s="11">
        <f t="shared" si="7"/>
        <v>2</v>
      </c>
      <c r="K69" s="11">
        <f t="shared" si="8"/>
        <v>2</v>
      </c>
      <c r="L69" s="11">
        <f t="shared" si="9"/>
        <v>1</v>
      </c>
      <c r="M69" s="15"/>
      <c r="N69" s="10"/>
      <c r="O69" s="32">
        <f t="shared" ref="O69" si="23">SUM(C69:L69)</f>
        <v>27</v>
      </c>
      <c r="P69" s="30"/>
      <c r="Q69" s="35"/>
      <c r="R69" s="33">
        <f t="shared" si="11"/>
        <v>1.7777777777777777</v>
      </c>
      <c r="S69" s="31" t="e">
        <f>RANK(O69,O42:O72,0)</f>
        <v>#NUM!</v>
      </c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x14ac:dyDescent="0.15">
      <c r="A70" s="3" t="s">
        <v>40</v>
      </c>
      <c r="B70" s="4" t="s">
        <v>39</v>
      </c>
      <c r="C70" s="10">
        <f t="shared" si="0"/>
        <v>6</v>
      </c>
      <c r="D70" s="9">
        <f t="shared" si="1"/>
        <v>5</v>
      </c>
      <c r="E70" s="11">
        <f t="shared" si="2"/>
        <v>4</v>
      </c>
      <c r="F70" s="11">
        <f t="shared" si="3"/>
        <v>3</v>
      </c>
      <c r="G70" s="11">
        <f t="shared" si="4"/>
        <v>3</v>
      </c>
      <c r="H70" s="11">
        <f t="shared" si="5"/>
        <v>3</v>
      </c>
      <c r="I70" s="11">
        <f t="shared" si="6"/>
        <v>2</v>
      </c>
      <c r="J70" s="11">
        <f t="shared" si="7"/>
        <v>1</v>
      </c>
      <c r="K70" s="11" t="e">
        <f t="shared" si="8"/>
        <v>#NUM!</v>
      </c>
      <c r="L70" s="11" t="e">
        <f t="shared" si="9"/>
        <v>#NUM!</v>
      </c>
      <c r="M70" s="15"/>
      <c r="N70" s="10"/>
      <c r="O70" s="32" t="e">
        <f t="shared" si="10"/>
        <v>#NUM!</v>
      </c>
      <c r="P70" s="30"/>
      <c r="Q70" s="35"/>
      <c r="R70" s="33">
        <f t="shared" si="11"/>
        <v>3.375</v>
      </c>
      <c r="S70" s="31" t="e">
        <f>RANK(O70,O42:O72,0)</f>
        <v>#NUM!</v>
      </c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x14ac:dyDescent="0.15">
      <c r="A71" s="5" t="s">
        <v>48</v>
      </c>
      <c r="B71" s="4" t="s">
        <v>49</v>
      </c>
      <c r="C71" s="10" t="e">
        <f t="shared" si="0"/>
        <v>#NUM!</v>
      </c>
      <c r="D71" s="9" t="e">
        <f t="shared" si="1"/>
        <v>#NUM!</v>
      </c>
      <c r="E71" s="11" t="e">
        <f t="shared" si="2"/>
        <v>#NUM!</v>
      </c>
      <c r="F71" s="11" t="e">
        <f t="shared" si="3"/>
        <v>#NUM!</v>
      </c>
      <c r="G71" s="11" t="e">
        <f t="shared" si="4"/>
        <v>#NUM!</v>
      </c>
      <c r="H71" s="11" t="e">
        <f t="shared" si="5"/>
        <v>#NUM!</v>
      </c>
      <c r="I71" s="11" t="e">
        <f t="shared" si="6"/>
        <v>#NUM!</v>
      </c>
      <c r="J71" s="11" t="e">
        <f t="shared" si="7"/>
        <v>#NUM!</v>
      </c>
      <c r="K71" s="11" t="e">
        <f t="shared" si="8"/>
        <v>#NUM!</v>
      </c>
      <c r="L71" s="11" t="e">
        <f t="shared" si="9"/>
        <v>#NUM!</v>
      </c>
      <c r="M71" s="15"/>
      <c r="N71" s="10"/>
      <c r="O71" s="32" t="e">
        <f t="shared" si="10"/>
        <v>#NUM!</v>
      </c>
      <c r="P71" s="30"/>
      <c r="Q71" s="35"/>
      <c r="R71" s="33" t="e">
        <f t="shared" si="11"/>
        <v>#DIV/0!</v>
      </c>
      <c r="S71" s="31" t="e">
        <f>RANK(O71,O42:O72,0)</f>
        <v>#NUM!</v>
      </c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x14ac:dyDescent="0.15">
      <c r="A72" s="3" t="s">
        <v>30</v>
      </c>
      <c r="B72" s="6" t="s">
        <v>18</v>
      </c>
      <c r="C72" s="10">
        <f t="shared" si="0"/>
        <v>12</v>
      </c>
      <c r="D72" s="9">
        <f t="shared" si="1"/>
        <v>8</v>
      </c>
      <c r="E72" s="11">
        <f t="shared" si="2"/>
        <v>6</v>
      </c>
      <c r="F72" s="11">
        <f t="shared" si="3"/>
        <v>6</v>
      </c>
      <c r="G72" s="11">
        <f t="shared" si="4"/>
        <v>5</v>
      </c>
      <c r="H72" s="11">
        <f t="shared" si="5"/>
        <v>4</v>
      </c>
      <c r="I72" s="11">
        <f t="shared" si="6"/>
        <v>4</v>
      </c>
      <c r="J72" s="11" t="e">
        <f t="shared" si="7"/>
        <v>#NUM!</v>
      </c>
      <c r="K72" s="11" t="e">
        <f t="shared" si="8"/>
        <v>#NUM!</v>
      </c>
      <c r="L72" s="11" t="e">
        <f t="shared" si="9"/>
        <v>#NUM!</v>
      </c>
      <c r="M72" s="15"/>
      <c r="N72" s="10"/>
      <c r="O72" s="32" t="e">
        <f t="shared" si="10"/>
        <v>#NUM!</v>
      </c>
      <c r="P72" s="30"/>
      <c r="Q72" s="35"/>
      <c r="R72" s="33">
        <f t="shared" si="11"/>
        <v>6.4285714285714288</v>
      </c>
      <c r="S72" s="31" t="e">
        <f>RANK(O72,O42:O72,0)</f>
        <v>#NUM!</v>
      </c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x14ac:dyDescent="0.15">
      <c r="U73" s="24"/>
      <c r="V73" s="24"/>
      <c r="W73" s="24"/>
      <c r="X73" s="24"/>
      <c r="Y73" s="24"/>
      <c r="Z73" s="24"/>
      <c r="AA73" s="24"/>
      <c r="AB73" s="24"/>
      <c r="AC73" s="24"/>
    </row>
    <row r="74" spans="1:29" x14ac:dyDescent="0.15">
      <c r="U74" s="24"/>
      <c r="V74" s="24"/>
      <c r="W74" s="24"/>
      <c r="X74" s="24"/>
      <c r="Y74" s="24"/>
      <c r="Z74" s="24"/>
      <c r="AA74" s="24"/>
      <c r="AB74" s="24"/>
      <c r="AC74" s="24"/>
    </row>
    <row r="75" spans="1:29" x14ac:dyDescent="0.15">
      <c r="U75" s="24"/>
      <c r="V75" s="24"/>
      <c r="W75" s="24"/>
      <c r="X75" s="24"/>
      <c r="Y75" s="24"/>
      <c r="Z75" s="24"/>
      <c r="AA75" s="24"/>
      <c r="AB75" s="24"/>
      <c r="AC75" s="24"/>
    </row>
    <row r="76" spans="1:29" x14ac:dyDescent="0.15">
      <c r="U76" s="24"/>
      <c r="V76" s="24"/>
      <c r="W76" s="24"/>
      <c r="X76" s="24"/>
      <c r="Y76" s="24"/>
      <c r="Z76" s="24"/>
      <c r="AA76" s="24"/>
      <c r="AB76" s="24"/>
      <c r="AC76" s="24"/>
    </row>
    <row r="77" spans="1:29" x14ac:dyDescent="0.15">
      <c r="U77" s="24"/>
      <c r="V77" s="24"/>
      <c r="W77" s="24"/>
      <c r="X77" s="24"/>
      <c r="Y77" s="24"/>
      <c r="Z77" s="24"/>
      <c r="AA77" s="24"/>
      <c r="AB77" s="24"/>
      <c r="AC77" s="24"/>
    </row>
    <row r="78" spans="1:29" x14ac:dyDescent="0.15">
      <c r="U78" s="24"/>
      <c r="V78" s="24"/>
      <c r="W78" s="24"/>
      <c r="X78" s="24"/>
      <c r="Y78" s="24"/>
      <c r="Z78" s="24"/>
      <c r="AA78" s="24"/>
      <c r="AB78" s="24"/>
      <c r="AC78" s="24"/>
    </row>
    <row r="79" spans="1:29" x14ac:dyDescent="0.15">
      <c r="U79" s="24"/>
      <c r="V79" s="24"/>
      <c r="W79" s="24"/>
      <c r="X79" s="24"/>
      <c r="Y79" s="24"/>
      <c r="Z79" s="24"/>
      <c r="AA79" s="24"/>
      <c r="AB79" s="24"/>
      <c r="AC79" s="24"/>
    </row>
    <row r="80" spans="1:29" x14ac:dyDescent="0.15">
      <c r="U80" s="24"/>
      <c r="V80" s="24"/>
      <c r="W80" s="24"/>
      <c r="X80" s="24"/>
      <c r="Y80" s="24"/>
      <c r="Z80" s="24"/>
      <c r="AA80" s="24"/>
      <c r="AB80" s="24"/>
      <c r="AC80" s="24"/>
    </row>
    <row r="81" spans="21:29" x14ac:dyDescent="0.15">
      <c r="U81" s="24"/>
      <c r="V81" s="24"/>
      <c r="W81" s="24"/>
      <c r="X81" s="24"/>
      <c r="Y81" s="24"/>
      <c r="Z81" s="24"/>
      <c r="AA81" s="24"/>
      <c r="AB81" s="24"/>
      <c r="AC81" s="24"/>
    </row>
    <row r="82" spans="21:29" x14ac:dyDescent="0.15">
      <c r="U82" s="24"/>
      <c r="V82" s="24"/>
      <c r="W82" s="24"/>
      <c r="X82" s="24"/>
      <c r="Y82" s="24"/>
      <c r="Z82" s="24"/>
      <c r="AA82" s="24"/>
      <c r="AB82" s="24"/>
      <c r="AC82" s="24"/>
    </row>
    <row r="83" spans="21:29" x14ac:dyDescent="0.15">
      <c r="U83" s="24"/>
      <c r="V83" s="24"/>
      <c r="W83" s="24"/>
      <c r="X83" s="24"/>
      <c r="Y83" s="24"/>
      <c r="Z83" s="24"/>
      <c r="AA83" s="24"/>
      <c r="AB83" s="24"/>
      <c r="AC83" s="24"/>
    </row>
    <row r="84" spans="21:29" x14ac:dyDescent="0.15">
      <c r="U84" s="24"/>
      <c r="V84" s="24"/>
      <c r="W84" s="24"/>
      <c r="X84" s="24"/>
      <c r="Y84" s="24"/>
      <c r="Z84" s="24"/>
      <c r="AA84" s="24"/>
      <c r="AB84" s="24"/>
      <c r="AC84" s="24"/>
    </row>
    <row r="85" spans="21:29" x14ac:dyDescent="0.15">
      <c r="U85" s="24"/>
      <c r="V85" s="24"/>
      <c r="W85" s="24"/>
      <c r="X85" s="24"/>
      <c r="Y85" s="24"/>
      <c r="Z85" s="24"/>
      <c r="AA85" s="24"/>
      <c r="AB85" s="24"/>
      <c r="AC85" s="24"/>
    </row>
    <row r="86" spans="21:29" x14ac:dyDescent="0.15">
      <c r="U86" s="24"/>
      <c r="V86" s="24"/>
      <c r="W86" s="24"/>
      <c r="X86" s="24"/>
      <c r="Y86" s="24"/>
      <c r="Z86" s="24"/>
      <c r="AA86" s="24"/>
      <c r="AB86" s="24"/>
      <c r="AC86" s="24"/>
    </row>
    <row r="87" spans="21:29" x14ac:dyDescent="0.15">
      <c r="U87" s="24"/>
      <c r="V87" s="24"/>
      <c r="W87" s="24"/>
      <c r="X87" s="24"/>
      <c r="Y87" s="24"/>
      <c r="Z87" s="24"/>
      <c r="AA87" s="24"/>
      <c r="AB87" s="24"/>
      <c r="AC87" s="24"/>
    </row>
    <row r="88" spans="21:29" x14ac:dyDescent="0.15">
      <c r="U88" s="24"/>
      <c r="V88" s="24"/>
      <c r="W88" s="24"/>
      <c r="X88" s="24"/>
      <c r="Y88" s="24"/>
      <c r="Z88" s="24"/>
      <c r="AA88" s="24"/>
      <c r="AB88" s="24"/>
      <c r="AC88" s="24"/>
    </row>
    <row r="89" spans="21:29" x14ac:dyDescent="0.15">
      <c r="U89" s="24"/>
      <c r="V89" s="24"/>
      <c r="W89" s="24"/>
      <c r="X89" s="24"/>
      <c r="Y89" s="24"/>
      <c r="Z89" s="24"/>
      <c r="AA89" s="24"/>
      <c r="AB89" s="24"/>
      <c r="AC89" s="24"/>
    </row>
    <row r="90" spans="21:29" x14ac:dyDescent="0.15">
      <c r="U90" s="24"/>
      <c r="V90" s="24"/>
      <c r="W90" s="24"/>
      <c r="X90" s="24"/>
      <c r="Y90" s="24"/>
      <c r="Z90" s="24"/>
      <c r="AA90" s="24"/>
      <c r="AB90" s="24"/>
      <c r="AC90" s="24"/>
    </row>
    <row r="91" spans="21:29" x14ac:dyDescent="0.15">
      <c r="V91" s="24"/>
      <c r="W91" s="24"/>
      <c r="X91" s="24"/>
      <c r="Y91" s="24"/>
      <c r="Z91" s="24"/>
      <c r="AA91" s="24"/>
      <c r="AB91" s="24"/>
      <c r="AC91" s="24"/>
    </row>
    <row r="92" spans="21:29" x14ac:dyDescent="0.15">
      <c r="V92" s="24"/>
      <c r="W92" s="24"/>
      <c r="X92" s="24"/>
      <c r="Y92" s="24"/>
      <c r="Z92" s="24"/>
      <c r="AA92" s="24"/>
      <c r="AB92" s="24"/>
      <c r="AC92" s="24"/>
    </row>
  </sheetData>
  <pageMargins left="0.70866141732283472" right="0.70866141732283472" top="0.6692913385826772" bottom="0.35433070866141736" header="0.27559055118110237" footer="0.31496062992125984"/>
  <pageSetup paperSize="9" scale="93" orientation="landscape" r:id="rId1"/>
  <rowBreaks count="1" manualBreakCount="1">
    <brk id="38" max="35" man="1"/>
  </rowBreaks>
  <ignoredErrors>
    <ignoredError sqref="O50 O6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1F5CEA73C4D843A510ED737C251F81" ma:contentTypeVersion="15" ma:contentTypeDescription="Ein neues Dokument erstellen." ma:contentTypeScope="" ma:versionID="569cdedfe1893ff0dbf637ea4761076c">
  <xsd:schema xmlns:xsd="http://www.w3.org/2001/XMLSchema" xmlns:xs="http://www.w3.org/2001/XMLSchema" xmlns:p="http://schemas.microsoft.com/office/2006/metadata/properties" xmlns:ns3="e6b945c7-e272-4147-8675-af695745980b" targetNamespace="http://schemas.microsoft.com/office/2006/metadata/properties" ma:root="true" ma:fieldsID="660b795c3860569d8faf8519567c2ccf" ns3:_="">
    <xsd:import namespace="e6b945c7-e272-4147-8675-af69574598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945c7-e272-4147-8675-af69574598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6b945c7-e272-4147-8675-af695745980b" xsi:nil="true"/>
  </documentManagement>
</p:properties>
</file>

<file path=customXml/itemProps1.xml><?xml version="1.0" encoding="utf-8"?>
<ds:datastoreItem xmlns:ds="http://schemas.openxmlformats.org/officeDocument/2006/customXml" ds:itemID="{FCE82AE5-FC9A-4D1D-B71E-9161B7B35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b945c7-e272-4147-8675-af6957459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1CA2CB-3F35-4416-8FA4-CEB1387107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B92522-3F0E-4224-848E-FAF70601172C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6b945c7-e272-4147-8675-af695745980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Haider</dc:creator>
  <cp:lastModifiedBy>Peter Wölfl</cp:lastModifiedBy>
  <cp:lastPrinted>2015-03-26T14:05:45Z</cp:lastPrinted>
  <dcterms:created xsi:type="dcterms:W3CDTF">2010-04-08T09:47:19Z</dcterms:created>
  <dcterms:modified xsi:type="dcterms:W3CDTF">2025-10-09T15:47:03Z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0x010100681F5CEA73C4D843A510ED737C251F81</vt:lpwstr>
  </property>
</Properties>
</file>